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973" documentId="8_{7CE86EF8-4D77-44C2-A224-DACBD79B6723}" xr6:coauthVersionLast="47" xr6:coauthVersionMax="47" xr10:uidLastSave="{C92A268C-AEF8-4D12-BFCE-CC9FDAE697F1}"/>
  <bookViews>
    <workbookView xWindow="-110" yWindow="-110" windowWidth="25820" windowHeight="1550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4" i="3" l="1"/>
  <c r="E2" i="9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J177" i="7" l="1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30" i="1"/>
  <c r="AN27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M27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30" i="1"/>
  <c r="AL27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30" i="1"/>
  <c r="AK27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30" i="1"/>
  <c r="AJ27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30" i="1"/>
  <c r="AI27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30" i="1"/>
  <c r="AG27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30" i="1"/>
  <c r="AF27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30" i="1"/>
  <c r="AE27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30" i="1"/>
  <c r="AD27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30" i="1"/>
  <c r="AC27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30" i="1"/>
  <c r="AB27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30" i="1"/>
  <c r="AA27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30" i="1"/>
  <c r="Z27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30" i="1"/>
  <c r="Y27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30" i="1"/>
  <c r="X27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30" i="1"/>
  <c r="W27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30" i="1"/>
  <c r="V27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30" i="1"/>
  <c r="U27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7" i="1"/>
  <c r="G4" i="9" s="1"/>
  <c r="E10" i="7"/>
  <c r="E13" i="7"/>
  <c r="E15" i="7"/>
  <c r="E17" i="7"/>
  <c r="E19" i="7"/>
  <c r="E20" i="7"/>
  <c r="E25" i="7"/>
  <c r="E28" i="7"/>
  <c r="E31" i="7"/>
  <c r="AU6" i="1"/>
  <c r="AT6" i="1"/>
  <c r="AS6" i="1"/>
  <c r="AR6" i="1"/>
  <c r="AQ6" i="1"/>
  <c r="W200" i="3"/>
  <c r="R200" i="3"/>
  <c r="M200" i="3"/>
  <c r="H200" i="3"/>
  <c r="B200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J176" i="7"/>
  <c r="K176" i="7" s="1"/>
  <c r="D176" i="7"/>
  <c r="E176" i="7" s="1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8" i="7"/>
  <c r="C7" i="3"/>
  <c r="C8" i="3"/>
  <c r="C9" i="3"/>
  <c r="C10" i="3"/>
  <c r="I66" i="3" s="1"/>
  <c r="C11" i="3"/>
  <c r="C12" i="3"/>
  <c r="I68" i="3" s="1"/>
  <c r="C13" i="3"/>
  <c r="C14" i="3"/>
  <c r="I70" i="3" s="1"/>
  <c r="C15" i="3"/>
  <c r="I71" i="3" s="1"/>
  <c r="C16" i="3"/>
  <c r="I72" i="3" s="1"/>
  <c r="C17" i="3"/>
  <c r="C18" i="3"/>
  <c r="C19" i="3"/>
  <c r="C20" i="3"/>
  <c r="C21" i="3"/>
  <c r="C22" i="3"/>
  <c r="C23" i="3"/>
  <c r="C24" i="3"/>
  <c r="C25" i="3"/>
  <c r="I81" i="3" s="1"/>
  <c r="C26" i="3"/>
  <c r="C27" i="3"/>
  <c r="C28" i="3"/>
  <c r="C29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72" i="3"/>
  <c r="R172" i="3"/>
  <c r="M172" i="3"/>
  <c r="H172" i="3"/>
  <c r="B172" i="3"/>
  <c r="W144" i="3"/>
  <c r="R144" i="3"/>
  <c r="M144" i="3"/>
  <c r="H144" i="3"/>
  <c r="B144" i="3"/>
  <c r="W116" i="3"/>
  <c r="R116" i="3"/>
  <c r="M116" i="3"/>
  <c r="H116" i="3"/>
  <c r="B116" i="3"/>
  <c r="W88" i="3"/>
  <c r="R88" i="3"/>
  <c r="M88" i="3"/>
  <c r="H88" i="3"/>
  <c r="B88" i="3"/>
  <c r="W60" i="3"/>
  <c r="R60" i="3"/>
  <c r="M60" i="3"/>
  <c r="H60" i="3"/>
  <c r="B60" i="3"/>
  <c r="W32" i="3"/>
  <c r="R32" i="3"/>
  <c r="M32" i="3"/>
  <c r="H32" i="3"/>
  <c r="B32" i="3"/>
  <c r="W4" i="3"/>
  <c r="R4" i="3"/>
  <c r="M4" i="3"/>
  <c r="H4" i="3"/>
  <c r="B4" i="3"/>
  <c r="H7" i="1"/>
  <c r="F4" i="9" l="1"/>
  <c r="F2" i="9" s="1"/>
  <c r="H5" i="1"/>
  <c r="D488" i="7"/>
  <c r="E488" i="7" s="1"/>
  <c r="J652" i="7"/>
  <c r="K652" i="7" s="1"/>
  <c r="D613" i="7"/>
  <c r="E613" i="7" s="1"/>
  <c r="J325" i="7"/>
  <c r="K325" i="7" s="1"/>
  <c r="D348" i="7"/>
  <c r="E348" i="7" s="1"/>
  <c r="J405" i="7"/>
  <c r="K405" i="7" s="1"/>
  <c r="D480" i="7"/>
  <c r="E480" i="7" s="1"/>
  <c r="J645" i="7"/>
  <c r="K645" i="7" s="1"/>
  <c r="J362" i="7"/>
  <c r="K362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32" i="7"/>
  <c r="K432" i="7" s="1"/>
  <c r="D479" i="7"/>
  <c r="E479" i="7" s="1"/>
  <c r="J484" i="7"/>
  <c r="K484" i="7" s="1"/>
  <c r="D531" i="7"/>
  <c r="E531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J535" i="7"/>
  <c r="K535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AQ2" i="9"/>
  <c r="AQ1" i="9" s="1"/>
  <c r="J488" i="7"/>
  <c r="K488" i="7" s="1"/>
  <c r="D638" i="7"/>
  <c r="E638" i="7" s="1"/>
  <c r="B22" i="9"/>
  <c r="D481" i="7"/>
  <c r="E481" i="7" s="1"/>
  <c r="D449" i="7"/>
  <c r="E449" i="7" s="1"/>
  <c r="J534" i="7"/>
  <c r="K534" i="7" s="1"/>
  <c r="J320" i="7"/>
  <c r="K320" i="7" s="1"/>
  <c r="D367" i="7"/>
  <c r="E367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04" i="7"/>
  <c r="K304" i="7" s="1"/>
  <c r="J356" i="7"/>
  <c r="K356" i="7" s="1"/>
  <c r="D563" i="7"/>
  <c r="E563" i="7" s="1"/>
  <c r="D562" i="7"/>
  <c r="E562" i="7" s="1"/>
  <c r="D476" i="7"/>
  <c r="E476" i="7" s="1"/>
  <c r="AQ5" i="1"/>
  <c r="AQ4" i="1" s="1"/>
  <c r="L719" i="7" s="1"/>
  <c r="D432" i="7"/>
  <c r="E432" i="7" s="1"/>
  <c r="K5" i="1"/>
  <c r="D366" i="7"/>
  <c r="E366" i="7" s="1"/>
  <c r="J347" i="7"/>
  <c r="K347" i="7" s="1"/>
  <c r="D394" i="7"/>
  <c r="E394" i="7" s="1"/>
  <c r="J399" i="7"/>
  <c r="K399" i="7" s="1"/>
  <c r="D446" i="7"/>
  <c r="E446" i="7" s="1"/>
  <c r="J451" i="7"/>
  <c r="K451" i="7" s="1"/>
  <c r="D474" i="7"/>
  <c r="E474" i="7" s="1"/>
  <c r="D526" i="7"/>
  <c r="E526" i="7" s="1"/>
  <c r="J531" i="7"/>
  <c r="K531" i="7" s="1"/>
  <c r="J554" i="7"/>
  <c r="K554" i="7" s="1"/>
  <c r="AI5" i="1"/>
  <c r="AI4" i="1" s="1"/>
  <c r="L551" i="7" s="1"/>
  <c r="J559" i="7"/>
  <c r="K559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J598" i="7"/>
  <c r="K598" i="7" s="1"/>
  <c r="AN5" i="1"/>
  <c r="AN4" i="1" s="1"/>
  <c r="F677" i="7" s="1"/>
  <c r="D696" i="7"/>
  <c r="E696" i="7" s="1"/>
  <c r="S5" i="1"/>
  <c r="S4" i="1" s="1"/>
  <c r="L215" i="7" s="1"/>
  <c r="Q2" i="9"/>
  <c r="Q1" i="9" s="1"/>
  <c r="J482" i="7"/>
  <c r="K482" i="7" s="1"/>
  <c r="D609" i="7"/>
  <c r="E609" i="7" s="1"/>
  <c r="D661" i="7"/>
  <c r="E661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D745" i="7"/>
  <c r="E745" i="7" s="1"/>
  <c r="E8" i="7"/>
  <c r="D528" i="7"/>
  <c r="E528" i="7" s="1"/>
  <c r="J398" i="7"/>
  <c r="K398" i="7" s="1"/>
  <c r="J450" i="7"/>
  <c r="K450" i="7" s="1"/>
  <c r="J317" i="7"/>
  <c r="K317" i="7" s="1"/>
  <c r="D444" i="7"/>
  <c r="E444" i="7" s="1"/>
  <c r="J449" i="7"/>
  <c r="K449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J661" i="7"/>
  <c r="K661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67" i="7"/>
  <c r="K367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703" i="7"/>
  <c r="K703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D703" i="7"/>
  <c r="E703" i="7" s="1"/>
  <c r="AO5" i="1"/>
  <c r="AO4" i="1" s="1"/>
  <c r="L677" i="7" s="1"/>
  <c r="AB5" i="1"/>
  <c r="AB4" i="1" s="1"/>
  <c r="F425" i="7" s="1"/>
  <c r="J307" i="7"/>
  <c r="K307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599" i="7"/>
  <c r="E599" i="7" s="1"/>
  <c r="D731" i="7"/>
  <c r="E731" i="7" s="1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J476" i="7"/>
  <c r="K476" i="7" s="1"/>
  <c r="J477" i="7"/>
  <c r="K477" i="7" s="1"/>
  <c r="D392" i="7"/>
  <c r="E392" i="7" s="1"/>
  <c r="J392" i="7"/>
  <c r="K392" i="7" s="1"/>
  <c r="N8" i="3"/>
  <c r="O8" i="3" s="1"/>
  <c r="I64" i="3"/>
  <c r="J64" i="3" s="1"/>
  <c r="N63" i="3"/>
  <c r="O63" i="3" s="1"/>
  <c r="I63" i="3"/>
  <c r="J63" i="3" s="1"/>
  <c r="C141" i="3"/>
  <c r="D141" i="3" s="1"/>
  <c r="I85" i="3"/>
  <c r="J85" i="3" s="1"/>
  <c r="C139" i="3"/>
  <c r="D139" i="3" s="1"/>
  <c r="I83" i="3"/>
  <c r="J83" i="3" s="1"/>
  <c r="C138" i="3"/>
  <c r="D138" i="3" s="1"/>
  <c r="I82" i="3"/>
  <c r="J82" i="3" s="1"/>
  <c r="N97" i="3"/>
  <c r="O97" i="3" s="1"/>
  <c r="I69" i="3"/>
  <c r="J69" i="3" s="1"/>
  <c r="C90" i="3"/>
  <c r="D90" i="3" s="1"/>
  <c r="I62" i="3"/>
  <c r="J62" i="3" s="1"/>
  <c r="N161" i="3"/>
  <c r="O161" i="3" s="1"/>
  <c r="I77" i="3"/>
  <c r="J77" i="3" s="1"/>
  <c r="N95" i="3"/>
  <c r="O95" i="3" s="1"/>
  <c r="I67" i="3"/>
  <c r="J67" i="3" s="1"/>
  <c r="S20" i="3"/>
  <c r="T20" i="3" s="1"/>
  <c r="I76" i="3"/>
  <c r="J76" i="3" s="1"/>
  <c r="I140" i="3"/>
  <c r="J140" i="3" s="1"/>
  <c r="I84" i="3"/>
  <c r="J84" i="3" s="1"/>
  <c r="C190" i="3"/>
  <c r="D190" i="3" s="1"/>
  <c r="I78" i="3"/>
  <c r="J78" i="3" s="1"/>
  <c r="N187" i="3"/>
  <c r="O187" i="3" s="1"/>
  <c r="I75" i="3"/>
  <c r="J75" i="3" s="1"/>
  <c r="N163" i="3"/>
  <c r="O163" i="3" s="1"/>
  <c r="I79" i="3"/>
  <c r="J79" i="3" s="1"/>
  <c r="I74" i="3"/>
  <c r="J74" i="3" s="1"/>
  <c r="N52" i="3"/>
  <c r="O52" i="3" s="1"/>
  <c r="I80" i="3"/>
  <c r="J80" i="3" s="1"/>
  <c r="N149" i="3"/>
  <c r="O149" i="3" s="1"/>
  <c r="I65" i="3"/>
  <c r="J65" i="3" s="1"/>
  <c r="X129" i="3"/>
  <c r="Y129" i="3" s="1"/>
  <c r="I73" i="3"/>
  <c r="J73" i="3" s="1"/>
  <c r="D430" i="7"/>
  <c r="E430" i="7" s="1"/>
  <c r="D647" i="7"/>
  <c r="E647" i="7" s="1"/>
  <c r="D431" i="7"/>
  <c r="E431" i="7" s="1"/>
  <c r="J440" i="7"/>
  <c r="K440" i="7" s="1"/>
  <c r="I24" i="3"/>
  <c r="J24" i="3" s="1"/>
  <c r="D390" i="7"/>
  <c r="E390" i="7" s="1"/>
  <c r="J638" i="7"/>
  <c r="K638" i="7" s="1"/>
  <c r="J483" i="7"/>
  <c r="K483" i="7" s="1"/>
  <c r="D597" i="7"/>
  <c r="E597" i="7" s="1"/>
  <c r="D641" i="7"/>
  <c r="E641" i="7" s="1"/>
  <c r="N45" i="3"/>
  <c r="O45" i="3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55" i="7"/>
  <c r="E555" i="7" s="1"/>
  <c r="J429" i="7"/>
  <c r="K429" i="7" s="1"/>
  <c r="E23" i="7"/>
  <c r="J560" i="7"/>
  <c r="K560" i="7" s="1"/>
  <c r="J611" i="7"/>
  <c r="K611" i="7" s="1"/>
  <c r="J345" i="7"/>
  <c r="K345" i="7" s="1"/>
  <c r="E18" i="7"/>
  <c r="J364" i="7"/>
  <c r="K364" i="7" s="1"/>
  <c r="D387" i="7"/>
  <c r="E387" i="7" s="1"/>
  <c r="D439" i="7"/>
  <c r="E439" i="7" s="1"/>
  <c r="J530" i="7"/>
  <c r="K530" i="7" s="1"/>
  <c r="D685" i="7"/>
  <c r="E685" i="7" s="1"/>
  <c r="D737" i="7"/>
  <c r="E737" i="7" s="1"/>
  <c r="D364" i="7"/>
  <c r="E364" i="7" s="1"/>
  <c r="J397" i="7"/>
  <c r="K397" i="7" s="1"/>
  <c r="J529" i="7"/>
  <c r="K529" i="7" s="1"/>
  <c r="D682" i="7"/>
  <c r="E682" i="7" s="1"/>
  <c r="D493" i="7"/>
  <c r="E493" i="7" s="1"/>
  <c r="D601" i="7"/>
  <c r="E601" i="7" s="1"/>
  <c r="J686" i="7"/>
  <c r="K686" i="7" s="1"/>
  <c r="D520" i="7"/>
  <c r="E520" i="7" s="1"/>
  <c r="D409" i="7"/>
  <c r="E409" i="7" s="1"/>
  <c r="J442" i="7"/>
  <c r="K442" i="7" s="1"/>
  <c r="D701" i="7"/>
  <c r="E701" i="7" s="1"/>
  <c r="J520" i="7"/>
  <c r="K520" i="7" s="1"/>
  <c r="D722" i="7"/>
  <c r="E722" i="7" s="1"/>
  <c r="J387" i="7"/>
  <c r="K387" i="7" s="1"/>
  <c r="J439" i="7"/>
  <c r="K439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493" i="7"/>
  <c r="K493" i="7" s="1"/>
  <c r="J601" i="7"/>
  <c r="K601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D353" i="7"/>
  <c r="E353" i="7" s="1"/>
  <c r="J358" i="7"/>
  <c r="K358" i="7" s="1"/>
  <c r="D428" i="7"/>
  <c r="E428" i="7" s="1"/>
  <c r="D485" i="7"/>
  <c r="E485" i="7" s="1"/>
  <c r="J490" i="7"/>
  <c r="K490" i="7" s="1"/>
  <c r="D513" i="7"/>
  <c r="E513" i="7" s="1"/>
  <c r="J518" i="7"/>
  <c r="K518" i="7" s="1"/>
  <c r="D565" i="7"/>
  <c r="E565" i="7" s="1"/>
  <c r="J570" i="7"/>
  <c r="K570" i="7" s="1"/>
  <c r="D617" i="7"/>
  <c r="E617" i="7" s="1"/>
  <c r="J650" i="7"/>
  <c r="K650" i="7" s="1"/>
  <c r="J702" i="7"/>
  <c r="K702" i="7" s="1"/>
  <c r="D725" i="7"/>
  <c r="E725" i="7" s="1"/>
  <c r="D12" i="1"/>
  <c r="D352" i="7"/>
  <c r="E352" i="7" s="1"/>
  <c r="J357" i="7"/>
  <c r="K357" i="7" s="1"/>
  <c r="D404" i="7"/>
  <c r="E404" i="7" s="1"/>
  <c r="J409" i="7"/>
  <c r="K409" i="7" s="1"/>
  <c r="J437" i="7"/>
  <c r="K437" i="7" s="1"/>
  <c r="D484" i="7"/>
  <c r="E484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D535" i="7"/>
  <c r="E535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15" i="7"/>
  <c r="K515" i="7" s="1"/>
  <c r="J567" i="7"/>
  <c r="K567" i="7" s="1"/>
  <c r="D614" i="7"/>
  <c r="E614" i="7" s="1"/>
  <c r="J619" i="7"/>
  <c r="K619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J353" i="7"/>
  <c r="K353" i="7" s="1"/>
  <c r="D400" i="7"/>
  <c r="E400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J514" i="7"/>
  <c r="K514" i="7" s="1"/>
  <c r="D642" i="7"/>
  <c r="E642" i="7" s="1"/>
  <c r="E27" i="7"/>
  <c r="J616" i="7"/>
  <c r="K616" i="7" s="1"/>
  <c r="J612" i="7"/>
  <c r="K612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37" i="3"/>
  <c r="T137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363" i="7"/>
  <c r="K363" i="7" s="1"/>
  <c r="D490" i="7"/>
  <c r="E490" i="7" s="1"/>
  <c r="D570" i="7"/>
  <c r="E570" i="7" s="1"/>
  <c r="J574" i="7"/>
  <c r="K574" i="7" s="1"/>
  <c r="J602" i="7"/>
  <c r="K602" i="7" s="1"/>
  <c r="D386" i="7"/>
  <c r="E386" i="7" s="1"/>
  <c r="D512" i="7"/>
  <c r="E512" i="7" s="1"/>
  <c r="J441" i="7"/>
  <c r="K441" i="7" s="1"/>
  <c r="J521" i="7"/>
  <c r="K521" i="7" s="1"/>
  <c r="D648" i="7"/>
  <c r="E648" i="7" s="1"/>
  <c r="J653" i="7"/>
  <c r="K653" i="7" s="1"/>
  <c r="D451" i="7"/>
  <c r="E451" i="7" s="1"/>
  <c r="J644" i="7"/>
  <c r="K644" i="7" s="1"/>
  <c r="D347" i="7"/>
  <c r="E347" i="7" s="1"/>
  <c r="D395" i="7"/>
  <c r="E395" i="7" s="1"/>
  <c r="D365" i="7"/>
  <c r="E365" i="7" s="1"/>
  <c r="D393" i="7"/>
  <c r="E393" i="7" s="1"/>
  <c r="D577" i="7"/>
  <c r="E577" i="7" s="1"/>
  <c r="D657" i="7"/>
  <c r="E657" i="7" s="1"/>
  <c r="D363" i="7"/>
  <c r="E363" i="7" s="1"/>
  <c r="D391" i="7"/>
  <c r="E391" i="7" s="1"/>
  <c r="J608" i="7"/>
  <c r="K608" i="7" s="1"/>
  <c r="J606" i="7"/>
  <c r="K606" i="7" s="1"/>
  <c r="J577" i="7"/>
  <c r="K577" i="7" s="1"/>
  <c r="D652" i="7"/>
  <c r="E652" i="7" s="1"/>
  <c r="J657" i="7"/>
  <c r="K657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619" i="7"/>
  <c r="E619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D397" i="7"/>
  <c r="E397" i="7" s="1"/>
  <c r="J614" i="7"/>
  <c r="K614" i="7" s="1"/>
  <c r="J642" i="7"/>
  <c r="K642" i="7" s="1"/>
  <c r="D610" i="7"/>
  <c r="E610" i="7" s="1"/>
  <c r="E24" i="7"/>
  <c r="J349" i="7"/>
  <c r="K349" i="7" s="1"/>
  <c r="D608" i="7"/>
  <c r="E608" i="7" s="1"/>
  <c r="D660" i="7"/>
  <c r="E660" i="7" s="1"/>
  <c r="D688" i="7"/>
  <c r="E688" i="7" s="1"/>
  <c r="D29" i="1"/>
  <c r="D30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18" i="1"/>
  <c r="D16" i="1"/>
  <c r="D14" i="1"/>
  <c r="D9" i="1"/>
  <c r="E9" i="7"/>
  <c r="D8" i="1"/>
  <c r="D7" i="1"/>
  <c r="J558" i="7"/>
  <c r="K558" i="7" s="1"/>
  <c r="X156" i="3"/>
  <c r="Y156" i="3" s="1"/>
  <c r="N44" i="3"/>
  <c r="O44" i="3" s="1"/>
  <c r="S99" i="3"/>
  <c r="T99" i="3" s="1"/>
  <c r="X71" i="3"/>
  <c r="Y71" i="3" s="1"/>
  <c r="S71" i="3"/>
  <c r="T71" i="3" s="1"/>
  <c r="N71" i="3"/>
  <c r="O71" i="3" s="1"/>
  <c r="N43" i="3"/>
  <c r="O43" i="3" s="1"/>
  <c r="I42" i="3"/>
  <c r="J42" i="3" s="1"/>
  <c r="I98" i="3"/>
  <c r="J98" i="3" s="1"/>
  <c r="N70" i="3"/>
  <c r="O70" i="3" s="1"/>
  <c r="N42" i="3"/>
  <c r="O42" i="3" s="1"/>
  <c r="N127" i="3"/>
  <c r="O127" i="3" s="1"/>
  <c r="S127" i="3"/>
  <c r="T127" i="3" s="1"/>
  <c r="X127" i="3"/>
  <c r="Y127" i="3" s="1"/>
  <c r="I184" i="3"/>
  <c r="J184" i="3" s="1"/>
  <c r="I183" i="3"/>
  <c r="J183" i="3" s="1"/>
  <c r="N15" i="3"/>
  <c r="O15" i="3" s="1"/>
  <c r="N14" i="3"/>
  <c r="O14" i="3" s="1"/>
  <c r="X183" i="3"/>
  <c r="Y183" i="3" s="1"/>
  <c r="D15" i="3"/>
  <c r="S102" i="3"/>
  <c r="T102" i="3" s="1"/>
  <c r="D14" i="3"/>
  <c r="S101" i="3"/>
  <c r="T101" i="3" s="1"/>
  <c r="S98" i="3"/>
  <c r="T98" i="3" s="1"/>
  <c r="S126" i="3"/>
  <c r="T126" i="3" s="1"/>
  <c r="C154" i="3"/>
  <c r="D154" i="3" s="1"/>
  <c r="N155" i="3"/>
  <c r="O155" i="3" s="1"/>
  <c r="I185" i="3"/>
  <c r="J185" i="3" s="1"/>
  <c r="I15" i="3"/>
  <c r="J15" i="3" s="1"/>
  <c r="N183" i="3"/>
  <c r="O183" i="3" s="1"/>
  <c r="S15" i="3"/>
  <c r="T15" i="3" s="1"/>
  <c r="J659" i="7"/>
  <c r="K659" i="7" s="1"/>
  <c r="D649" i="7"/>
  <c r="E649" i="7" s="1"/>
  <c r="J471" i="7"/>
  <c r="K471" i="7" s="1"/>
  <c r="J361" i="7"/>
  <c r="K361" i="7" s="1"/>
  <c r="N120" i="3"/>
  <c r="O120" i="3" s="1"/>
  <c r="C192" i="3"/>
  <c r="D192" i="3" s="1"/>
  <c r="S74" i="3"/>
  <c r="T74" i="3" s="1"/>
  <c r="S73" i="3"/>
  <c r="T73" i="3" s="1"/>
  <c r="N119" i="3"/>
  <c r="O119" i="3" s="1"/>
  <c r="S72" i="3"/>
  <c r="T72" i="3" s="1"/>
  <c r="C148" i="3"/>
  <c r="D148" i="3" s="1"/>
  <c r="X64" i="3"/>
  <c r="Y64" i="3" s="1"/>
  <c r="C147" i="3"/>
  <c r="D147" i="3" s="1"/>
  <c r="N18" i="3"/>
  <c r="O18" i="3" s="1"/>
  <c r="X63" i="3"/>
  <c r="Y63" i="3" s="1"/>
  <c r="I100" i="3"/>
  <c r="J100" i="3" s="1"/>
  <c r="S156" i="3"/>
  <c r="T156" i="3" s="1"/>
  <c r="S155" i="3"/>
  <c r="T155" i="3" s="1"/>
  <c r="S17" i="3"/>
  <c r="T17" i="3" s="1"/>
  <c r="X164" i="3"/>
  <c r="Y164" i="3" s="1"/>
  <c r="S16" i="3"/>
  <c r="T16" i="3" s="1"/>
  <c r="N93" i="3"/>
  <c r="O93" i="3" s="1"/>
  <c r="X155" i="3"/>
  <c r="Y155" i="3" s="1"/>
  <c r="N92" i="3"/>
  <c r="O92" i="3" s="1"/>
  <c r="N91" i="3"/>
  <c r="O91" i="3" s="1"/>
  <c r="X101" i="3"/>
  <c r="Y101" i="3" s="1"/>
  <c r="S45" i="3"/>
  <c r="T45" i="3" s="1"/>
  <c r="X100" i="3"/>
  <c r="Y100" i="3" s="1"/>
  <c r="S44" i="3"/>
  <c r="T44" i="3" s="1"/>
  <c r="X99" i="3"/>
  <c r="Y99" i="3" s="1"/>
  <c r="S43" i="3"/>
  <c r="T43" i="3" s="1"/>
  <c r="X98" i="3"/>
  <c r="Y98" i="3" s="1"/>
  <c r="D17" i="3"/>
  <c r="S42" i="3"/>
  <c r="T42" i="3" s="1"/>
  <c r="I126" i="3"/>
  <c r="J126" i="3" s="1"/>
  <c r="S83" i="3"/>
  <c r="T83" i="3" s="1"/>
  <c r="S81" i="3"/>
  <c r="T81" i="3" s="1"/>
  <c r="S111" i="3"/>
  <c r="T111" i="3" s="1"/>
  <c r="S53" i="3"/>
  <c r="T53" i="3" s="1"/>
  <c r="S110" i="3"/>
  <c r="T110" i="3" s="1"/>
  <c r="I194" i="3"/>
  <c r="J194" i="3" s="1"/>
  <c r="X26" i="3"/>
  <c r="Y26" i="3" s="1"/>
  <c r="X25" i="3"/>
  <c r="Y25" i="3" s="1"/>
  <c r="C164" i="3"/>
  <c r="D164" i="3" s="1"/>
  <c r="N193" i="3"/>
  <c r="O193" i="3" s="1"/>
  <c r="X18" i="3"/>
  <c r="Y18" i="3" s="1"/>
  <c r="X52" i="3"/>
  <c r="Y52" i="3" s="1"/>
  <c r="C109" i="3"/>
  <c r="D109" i="3" s="1"/>
  <c r="N192" i="3"/>
  <c r="O192" i="3" s="1"/>
  <c r="X16" i="3"/>
  <c r="Y16" i="3" s="1"/>
  <c r="X45" i="3"/>
  <c r="Y45" i="3" s="1"/>
  <c r="C101" i="3"/>
  <c r="D101" i="3" s="1"/>
  <c r="X15" i="3"/>
  <c r="Y15" i="3" s="1"/>
  <c r="X44" i="3"/>
  <c r="Y44" i="3" s="1"/>
  <c r="C100" i="3"/>
  <c r="D100" i="3" s="1"/>
  <c r="C136" i="3"/>
  <c r="D136" i="3" s="1"/>
  <c r="S183" i="3"/>
  <c r="T183" i="3" s="1"/>
  <c r="C52" i="3"/>
  <c r="S220" i="3" s="1"/>
  <c r="T220" i="3" s="1"/>
  <c r="X43" i="3"/>
  <c r="Y43" i="3" s="1"/>
  <c r="C99" i="3"/>
  <c r="D99" i="3" s="1"/>
  <c r="C129" i="3"/>
  <c r="D129" i="3" s="1"/>
  <c r="I156" i="3"/>
  <c r="J156" i="3" s="1"/>
  <c r="S182" i="3"/>
  <c r="T182" i="3" s="1"/>
  <c r="C42" i="3"/>
  <c r="N210" i="3" s="1"/>
  <c r="O210" i="3" s="1"/>
  <c r="C81" i="3"/>
  <c r="D81" i="3" s="1"/>
  <c r="C98" i="3"/>
  <c r="D98" i="3" s="1"/>
  <c r="C128" i="3"/>
  <c r="D128" i="3" s="1"/>
  <c r="I155" i="3"/>
  <c r="J155" i="3" s="1"/>
  <c r="X186" i="3"/>
  <c r="Y186" i="3" s="1"/>
  <c r="C80" i="3"/>
  <c r="D80" i="3" s="1"/>
  <c r="I109" i="3"/>
  <c r="J109" i="3" s="1"/>
  <c r="C127" i="3"/>
  <c r="D127" i="3" s="1"/>
  <c r="N165" i="3"/>
  <c r="O165" i="3" s="1"/>
  <c r="X185" i="3"/>
  <c r="Y185" i="3" s="1"/>
  <c r="I101" i="3"/>
  <c r="J101" i="3" s="1"/>
  <c r="C126" i="3"/>
  <c r="D126" i="3" s="1"/>
  <c r="N164" i="3"/>
  <c r="O164" i="3" s="1"/>
  <c r="X184" i="3"/>
  <c r="Y184" i="3" s="1"/>
  <c r="S82" i="3"/>
  <c r="T82" i="3" s="1"/>
  <c r="I197" i="3"/>
  <c r="J197" i="3" s="1"/>
  <c r="S52" i="3"/>
  <c r="T52" i="3" s="1"/>
  <c r="S108" i="3"/>
  <c r="T108" i="3" s="1"/>
  <c r="X140" i="3"/>
  <c r="Y140" i="3" s="1"/>
  <c r="X137" i="3"/>
  <c r="Y137" i="3" s="1"/>
  <c r="I193" i="3"/>
  <c r="J193" i="3" s="1"/>
  <c r="X136" i="3"/>
  <c r="Y136" i="3" s="1"/>
  <c r="C165" i="3"/>
  <c r="D165" i="3" s="1"/>
  <c r="I46" i="3"/>
  <c r="J46" i="3" s="1"/>
  <c r="I138" i="3"/>
  <c r="J138" i="3" s="1"/>
  <c r="I45" i="3"/>
  <c r="J45" i="3" s="1"/>
  <c r="J81" i="3"/>
  <c r="I137" i="3"/>
  <c r="J137" i="3" s="1"/>
  <c r="S168" i="3"/>
  <c r="T168" i="3" s="1"/>
  <c r="I44" i="3"/>
  <c r="J44" i="3" s="1"/>
  <c r="N109" i="3"/>
  <c r="O109" i="3" s="1"/>
  <c r="I136" i="3"/>
  <c r="J136" i="3" s="1"/>
  <c r="S166" i="3"/>
  <c r="T166" i="3" s="1"/>
  <c r="I43" i="3"/>
  <c r="J43" i="3" s="1"/>
  <c r="N108" i="3"/>
  <c r="O108" i="3" s="1"/>
  <c r="I129" i="3"/>
  <c r="J129" i="3" s="1"/>
  <c r="S165" i="3"/>
  <c r="T165" i="3" s="1"/>
  <c r="I27" i="3"/>
  <c r="J27" i="3" s="1"/>
  <c r="J71" i="3"/>
  <c r="N99" i="3"/>
  <c r="O99" i="3" s="1"/>
  <c r="I127" i="3"/>
  <c r="J127" i="3" s="1"/>
  <c r="S164" i="3"/>
  <c r="T164" i="3" s="1"/>
  <c r="S148" i="3"/>
  <c r="T148" i="3" s="1"/>
  <c r="X7" i="3"/>
  <c r="Y7" i="3" s="1"/>
  <c r="N62" i="3"/>
  <c r="O62" i="3" s="1"/>
  <c r="S147" i="3"/>
  <c r="T147" i="3" s="1"/>
  <c r="N190" i="3"/>
  <c r="O190" i="3" s="1"/>
  <c r="N186" i="3"/>
  <c r="O186" i="3" s="1"/>
  <c r="I18" i="3"/>
  <c r="J18" i="3" s="1"/>
  <c r="C157" i="3"/>
  <c r="D157" i="3" s="1"/>
  <c r="X168" i="3"/>
  <c r="Y168" i="3" s="1"/>
  <c r="N185" i="3"/>
  <c r="O185" i="3" s="1"/>
  <c r="I17" i="3"/>
  <c r="J17" i="3" s="1"/>
  <c r="S37" i="3"/>
  <c r="T37" i="3" s="1"/>
  <c r="N64" i="3"/>
  <c r="O64" i="3" s="1"/>
  <c r="S100" i="3"/>
  <c r="T100" i="3" s="1"/>
  <c r="C156" i="3"/>
  <c r="D156" i="3" s="1"/>
  <c r="X167" i="3"/>
  <c r="Y167" i="3" s="1"/>
  <c r="S36" i="3"/>
  <c r="T36" i="3" s="1"/>
  <c r="I112" i="3"/>
  <c r="J112" i="3" s="1"/>
  <c r="C155" i="3"/>
  <c r="D155" i="3" s="1"/>
  <c r="X166" i="3"/>
  <c r="Y166" i="3" s="1"/>
  <c r="S185" i="3"/>
  <c r="T185" i="3" s="1"/>
  <c r="N26" i="3"/>
  <c r="O26" i="3" s="1"/>
  <c r="C35" i="3"/>
  <c r="D35" i="3" s="1"/>
  <c r="S35" i="3"/>
  <c r="T35" i="3" s="1"/>
  <c r="S84" i="3"/>
  <c r="I111" i="3"/>
  <c r="J111" i="3" s="1"/>
  <c r="X109" i="3"/>
  <c r="Y109" i="3" s="1"/>
  <c r="N134" i="3"/>
  <c r="O134" i="3" s="1"/>
  <c r="X165" i="3"/>
  <c r="Y165" i="3" s="1"/>
  <c r="S184" i="3"/>
  <c r="T184" i="3" s="1"/>
  <c r="N22" i="3"/>
  <c r="O22" i="3" s="1"/>
  <c r="I49" i="3"/>
  <c r="J49" i="3" s="1"/>
  <c r="I163" i="3"/>
  <c r="J163" i="3" s="1"/>
  <c r="C191" i="3"/>
  <c r="D191" i="3" s="1"/>
  <c r="X92" i="3"/>
  <c r="Y92" i="3" s="1"/>
  <c r="X91" i="3"/>
  <c r="Y91" i="3" s="1"/>
  <c r="S141" i="3"/>
  <c r="T141" i="3" s="1"/>
  <c r="C189" i="3"/>
  <c r="D189" i="3" s="1"/>
  <c r="N113" i="3"/>
  <c r="O113" i="3" s="1"/>
  <c r="S140" i="3"/>
  <c r="T140" i="3" s="1"/>
  <c r="C185" i="3"/>
  <c r="D185" i="3" s="1"/>
  <c r="C74" i="3"/>
  <c r="D74" i="3" s="1"/>
  <c r="C140" i="3"/>
  <c r="D140" i="3" s="1"/>
  <c r="S139" i="3"/>
  <c r="T139" i="3" s="1"/>
  <c r="C184" i="3"/>
  <c r="D184" i="3" s="1"/>
  <c r="S25" i="3"/>
  <c r="T25" i="3" s="1"/>
  <c r="N53" i="3"/>
  <c r="O53" i="3" s="1"/>
  <c r="C73" i="3"/>
  <c r="D73" i="3" s="1"/>
  <c r="X83" i="3"/>
  <c r="Y83" i="3" s="1"/>
  <c r="C183" i="3"/>
  <c r="D183" i="3" s="1"/>
  <c r="S24" i="3"/>
  <c r="T24" i="3" s="1"/>
  <c r="C71" i="3"/>
  <c r="D71" i="3" s="1"/>
  <c r="X73" i="3"/>
  <c r="Y73" i="3" s="1"/>
  <c r="N101" i="3"/>
  <c r="O101" i="3" s="1"/>
  <c r="S130" i="3"/>
  <c r="T130" i="3" s="1"/>
  <c r="N157" i="3"/>
  <c r="O157" i="3" s="1"/>
  <c r="X188" i="3"/>
  <c r="Y188" i="3" s="1"/>
  <c r="X187" i="3"/>
  <c r="Y187" i="3" s="1"/>
  <c r="I187" i="3"/>
  <c r="J187" i="3" s="1"/>
  <c r="D19" i="3"/>
  <c r="S176" i="3"/>
  <c r="T176" i="3" s="1"/>
  <c r="S8" i="3"/>
  <c r="T8" i="3" s="1"/>
  <c r="C64" i="3"/>
  <c r="D64" i="3" s="1"/>
  <c r="N148" i="3"/>
  <c r="O148" i="3" s="1"/>
  <c r="I148" i="3"/>
  <c r="J148" i="3" s="1"/>
  <c r="X120" i="3"/>
  <c r="Y120" i="3" s="1"/>
  <c r="I8" i="3"/>
  <c r="J8" i="3" s="1"/>
  <c r="I188" i="3"/>
  <c r="J188" i="3" s="1"/>
  <c r="N48" i="3"/>
  <c r="O48" i="3" s="1"/>
  <c r="X132" i="3"/>
  <c r="Y132" i="3" s="1"/>
  <c r="C76" i="3"/>
  <c r="D76" i="3" s="1"/>
  <c r="S48" i="3"/>
  <c r="T48" i="3" s="1"/>
  <c r="S160" i="3"/>
  <c r="T160" i="3" s="1"/>
  <c r="I104" i="3"/>
  <c r="J104" i="3" s="1"/>
  <c r="C104" i="3"/>
  <c r="D104" i="3" s="1"/>
  <c r="C160" i="3"/>
  <c r="D160" i="3" s="1"/>
  <c r="N47" i="3"/>
  <c r="O47" i="3" s="1"/>
  <c r="C47" i="3"/>
  <c r="N131" i="3"/>
  <c r="O131" i="3" s="1"/>
  <c r="C75" i="3"/>
  <c r="D75" i="3" s="1"/>
  <c r="I159" i="3"/>
  <c r="J159" i="3" s="1"/>
  <c r="S47" i="3"/>
  <c r="T47" i="3" s="1"/>
  <c r="C131" i="3"/>
  <c r="D131" i="3" s="1"/>
  <c r="S159" i="3"/>
  <c r="T159" i="3" s="1"/>
  <c r="I103" i="3"/>
  <c r="J103" i="3" s="1"/>
  <c r="C187" i="3"/>
  <c r="D187" i="3" s="1"/>
  <c r="S131" i="3"/>
  <c r="T131" i="3" s="1"/>
  <c r="X47" i="3"/>
  <c r="Y47" i="3" s="1"/>
  <c r="C159" i="3"/>
  <c r="D159" i="3" s="1"/>
  <c r="I131" i="3"/>
  <c r="J131" i="3" s="1"/>
  <c r="N103" i="3"/>
  <c r="O103" i="3" s="1"/>
  <c r="X159" i="3"/>
  <c r="Y159" i="3" s="1"/>
  <c r="N159" i="3"/>
  <c r="O159" i="3" s="1"/>
  <c r="N19" i="3"/>
  <c r="O19" i="3" s="1"/>
  <c r="X96" i="3"/>
  <c r="Y96" i="3" s="1"/>
  <c r="N96" i="3"/>
  <c r="O96" i="3" s="1"/>
  <c r="D12" i="3"/>
  <c r="X62" i="3"/>
  <c r="Y62" i="3" s="1"/>
  <c r="S146" i="3"/>
  <c r="T146" i="3" s="1"/>
  <c r="I174" i="3"/>
  <c r="J174" i="3" s="1"/>
  <c r="S174" i="3"/>
  <c r="T174" i="3" s="1"/>
  <c r="S123" i="3"/>
  <c r="T123" i="3" s="1"/>
  <c r="D11" i="3"/>
  <c r="I47" i="3"/>
  <c r="J47" i="3" s="1"/>
  <c r="S10" i="3"/>
  <c r="T10" i="3" s="1"/>
  <c r="C66" i="3"/>
  <c r="D66" i="3" s="1"/>
  <c r="N150" i="3"/>
  <c r="O150" i="3" s="1"/>
  <c r="X175" i="3"/>
  <c r="Y175" i="3" s="1"/>
  <c r="X147" i="3"/>
  <c r="Y147" i="3" s="1"/>
  <c r="C63" i="3"/>
  <c r="D63" i="3" s="1"/>
  <c r="N147" i="3"/>
  <c r="O147" i="3" s="1"/>
  <c r="I7" i="3"/>
  <c r="J7" i="3" s="1"/>
  <c r="C91" i="3"/>
  <c r="D91" i="3" s="1"/>
  <c r="N175" i="3"/>
  <c r="O175" i="3" s="1"/>
  <c r="S175" i="3"/>
  <c r="T175" i="3" s="1"/>
  <c r="S91" i="3"/>
  <c r="T91" i="3" s="1"/>
  <c r="C120" i="3"/>
  <c r="D120" i="3" s="1"/>
  <c r="S188" i="3"/>
  <c r="T188" i="3" s="1"/>
  <c r="C188" i="3"/>
  <c r="D188" i="3" s="1"/>
  <c r="X19" i="3"/>
  <c r="Y19" i="3" s="1"/>
  <c r="N160" i="3"/>
  <c r="O160" i="3" s="1"/>
  <c r="S93" i="3"/>
  <c r="T93" i="3" s="1"/>
  <c r="X107" i="3"/>
  <c r="Y107" i="3" s="1"/>
  <c r="N23" i="3"/>
  <c r="O23" i="3" s="1"/>
  <c r="S107" i="3"/>
  <c r="T107" i="3" s="1"/>
  <c r="S79" i="3"/>
  <c r="T79" i="3" s="1"/>
  <c r="S23" i="3"/>
  <c r="T23" i="3" s="1"/>
  <c r="I23" i="3"/>
  <c r="J23" i="3" s="1"/>
  <c r="S135" i="3"/>
  <c r="T135" i="3" s="1"/>
  <c r="X51" i="3"/>
  <c r="Y51" i="3" s="1"/>
  <c r="S92" i="3"/>
  <c r="T92" i="3" s="1"/>
  <c r="S190" i="3"/>
  <c r="T190" i="3" s="1"/>
  <c r="X78" i="3"/>
  <c r="Y78" i="3" s="1"/>
  <c r="X106" i="3"/>
  <c r="Y106" i="3" s="1"/>
  <c r="N78" i="3"/>
  <c r="O78" i="3" s="1"/>
  <c r="I190" i="3"/>
  <c r="J190" i="3" s="1"/>
  <c r="X134" i="3"/>
  <c r="Y134" i="3" s="1"/>
  <c r="S106" i="3"/>
  <c r="T106" i="3" s="1"/>
  <c r="I50" i="3"/>
  <c r="J50" i="3" s="1"/>
  <c r="X22" i="3"/>
  <c r="Y22" i="3" s="1"/>
  <c r="C78" i="3"/>
  <c r="D78" i="3" s="1"/>
  <c r="C134" i="3"/>
  <c r="D134" i="3" s="1"/>
  <c r="S50" i="3"/>
  <c r="T50" i="3" s="1"/>
  <c r="S162" i="3"/>
  <c r="T162" i="3" s="1"/>
  <c r="I162" i="3"/>
  <c r="J162" i="3" s="1"/>
  <c r="S78" i="3"/>
  <c r="T78" i="3" s="1"/>
  <c r="I22" i="3"/>
  <c r="J22" i="3" s="1"/>
  <c r="S134" i="3"/>
  <c r="T134" i="3" s="1"/>
  <c r="X50" i="3"/>
  <c r="Y50" i="3" s="1"/>
  <c r="N50" i="3"/>
  <c r="O50" i="3" s="1"/>
  <c r="I134" i="3"/>
  <c r="J134" i="3" s="1"/>
  <c r="N106" i="3"/>
  <c r="O106" i="3" s="1"/>
  <c r="C162" i="3"/>
  <c r="D162" i="3" s="1"/>
  <c r="C106" i="3"/>
  <c r="D106" i="3" s="1"/>
  <c r="I12" i="3"/>
  <c r="J12" i="3" s="1"/>
  <c r="N35" i="3"/>
  <c r="O35" i="3" s="1"/>
  <c r="I92" i="3"/>
  <c r="J92" i="3" s="1"/>
  <c r="I120" i="3"/>
  <c r="J120" i="3" s="1"/>
  <c r="X190" i="3"/>
  <c r="Y190" i="3" s="1"/>
  <c r="I141" i="3"/>
  <c r="J141" i="3" s="1"/>
  <c r="N85" i="3"/>
  <c r="O85" i="3" s="1"/>
  <c r="N141" i="3"/>
  <c r="O141" i="3" s="1"/>
  <c r="I57" i="3"/>
  <c r="J57" i="3" s="1"/>
  <c r="X29" i="3"/>
  <c r="Y29" i="3" s="1"/>
  <c r="X197" i="3"/>
  <c r="Y197" i="3" s="1"/>
  <c r="C57" i="3"/>
  <c r="D57" i="3" s="1"/>
  <c r="X36" i="3"/>
  <c r="Y36" i="3" s="1"/>
  <c r="S85" i="3"/>
  <c r="T85" i="3" s="1"/>
  <c r="C92" i="3"/>
  <c r="D92" i="3" s="1"/>
  <c r="S103" i="3"/>
  <c r="T103" i="3" s="1"/>
  <c r="S119" i="3"/>
  <c r="T119" i="3" s="1"/>
  <c r="S7" i="3"/>
  <c r="T7" i="3" s="1"/>
  <c r="X35" i="3"/>
  <c r="Y35" i="3" s="1"/>
  <c r="X105" i="3"/>
  <c r="Y105" i="3" s="1"/>
  <c r="I189" i="3"/>
  <c r="J189" i="3" s="1"/>
  <c r="N49" i="3"/>
  <c r="O49" i="3" s="1"/>
  <c r="C77" i="3"/>
  <c r="D77" i="3" s="1"/>
  <c r="S21" i="3"/>
  <c r="T21" i="3" s="1"/>
  <c r="C105" i="3"/>
  <c r="D105" i="3" s="1"/>
  <c r="I11" i="3"/>
  <c r="J11" i="3" s="1"/>
  <c r="X8" i="3"/>
  <c r="Y8" i="3" s="1"/>
  <c r="C67" i="3"/>
  <c r="D67" i="3" s="1"/>
  <c r="I91" i="3"/>
  <c r="J91" i="3" s="1"/>
  <c r="I119" i="3"/>
  <c r="J119" i="3" s="1"/>
  <c r="X189" i="3"/>
  <c r="Y189" i="3" s="1"/>
  <c r="N158" i="3"/>
  <c r="O158" i="3" s="1"/>
  <c r="I139" i="3"/>
  <c r="J139" i="3" s="1"/>
  <c r="I167" i="3"/>
  <c r="J167" i="3" s="1"/>
  <c r="C56" i="3"/>
  <c r="N224" i="3" s="1"/>
  <c r="O224" i="3" s="1"/>
  <c r="I166" i="3"/>
  <c r="J166" i="3" s="1"/>
  <c r="X54" i="3"/>
  <c r="Y54" i="3" s="1"/>
  <c r="X82" i="3"/>
  <c r="Y82" i="3" s="1"/>
  <c r="C55" i="3"/>
  <c r="I223" i="3" s="1"/>
  <c r="J223" i="3" s="1"/>
  <c r="C102" i="3"/>
  <c r="D102" i="3" s="1"/>
  <c r="N102" i="3"/>
  <c r="O102" i="3" s="1"/>
  <c r="I130" i="3"/>
  <c r="J130" i="3" s="1"/>
  <c r="C158" i="3"/>
  <c r="D158" i="3" s="1"/>
  <c r="D25" i="3"/>
  <c r="I165" i="3"/>
  <c r="J165" i="3" s="1"/>
  <c r="X53" i="3"/>
  <c r="Y53" i="3" s="1"/>
  <c r="S193" i="3"/>
  <c r="T193" i="3" s="1"/>
  <c r="X81" i="3"/>
  <c r="Y81" i="3" s="1"/>
  <c r="N81" i="3"/>
  <c r="O81" i="3" s="1"/>
  <c r="C54" i="3"/>
  <c r="X222" i="3" s="1"/>
  <c r="Y222" i="3" s="1"/>
  <c r="X196" i="3"/>
  <c r="Y196" i="3" s="1"/>
  <c r="S192" i="3"/>
  <c r="T192" i="3" s="1"/>
  <c r="X80" i="3"/>
  <c r="Y80" i="3" s="1"/>
  <c r="N80" i="3"/>
  <c r="O80" i="3" s="1"/>
  <c r="I192" i="3"/>
  <c r="J192" i="3" s="1"/>
  <c r="X108" i="3"/>
  <c r="Y108" i="3" s="1"/>
  <c r="C53" i="3"/>
  <c r="X221" i="3" s="1"/>
  <c r="Y221" i="3" s="1"/>
  <c r="C193" i="3"/>
  <c r="D193" i="3" s="1"/>
  <c r="N194" i="3"/>
  <c r="O194" i="3" s="1"/>
  <c r="X193" i="3"/>
  <c r="Y193" i="3" s="1"/>
  <c r="C46" i="3"/>
  <c r="N214" i="3" s="1"/>
  <c r="O214" i="3" s="1"/>
  <c r="N130" i="3"/>
  <c r="O130" i="3" s="1"/>
  <c r="X158" i="3"/>
  <c r="Y158" i="3" s="1"/>
  <c r="X28" i="3"/>
  <c r="Y28" i="3" s="1"/>
  <c r="C186" i="3"/>
  <c r="D186" i="3" s="1"/>
  <c r="I56" i="3"/>
  <c r="J56" i="3" s="1"/>
  <c r="X74" i="3"/>
  <c r="Y74" i="3" s="1"/>
  <c r="I158" i="3"/>
  <c r="J158" i="3" s="1"/>
  <c r="I54" i="3"/>
  <c r="J54" i="3" s="1"/>
  <c r="N84" i="3"/>
  <c r="O84" i="3" s="1"/>
  <c r="N139" i="3"/>
  <c r="O139" i="3" s="1"/>
  <c r="S158" i="3"/>
  <c r="T158" i="3" s="1"/>
  <c r="S14" i="3"/>
  <c r="T14" i="3" s="1"/>
  <c r="N98" i="3"/>
  <c r="O98" i="3" s="1"/>
  <c r="N24" i="3"/>
  <c r="O24" i="3" s="1"/>
  <c r="X24" i="3"/>
  <c r="Y24" i="3" s="1"/>
  <c r="I53" i="3"/>
  <c r="J53" i="3" s="1"/>
  <c r="N83" i="3"/>
  <c r="O83" i="3" s="1"/>
  <c r="C130" i="3"/>
  <c r="D130" i="3" s="1"/>
  <c r="N138" i="3"/>
  <c r="O138" i="3" s="1"/>
  <c r="X126" i="3"/>
  <c r="Y126" i="3" s="1"/>
  <c r="N140" i="3"/>
  <c r="O140" i="3" s="1"/>
  <c r="I102" i="3"/>
  <c r="J102" i="3" s="1"/>
  <c r="S46" i="3"/>
  <c r="T46" i="3" s="1"/>
  <c r="N82" i="3"/>
  <c r="O82" i="3" s="1"/>
  <c r="X70" i="3"/>
  <c r="Y70" i="3" s="1"/>
  <c r="N137" i="3"/>
  <c r="O137" i="3" s="1"/>
  <c r="X157" i="3"/>
  <c r="Y157" i="3" s="1"/>
  <c r="N129" i="3"/>
  <c r="O129" i="3" s="1"/>
  <c r="C43" i="3"/>
  <c r="N211" i="3" s="1"/>
  <c r="O211" i="3" s="1"/>
  <c r="N72" i="3"/>
  <c r="O72" i="3" s="1"/>
  <c r="N128" i="3"/>
  <c r="O128" i="3" s="1"/>
  <c r="X128" i="3"/>
  <c r="Y128" i="3" s="1"/>
  <c r="N65" i="3"/>
  <c r="O65" i="3" s="1"/>
  <c r="I177" i="3"/>
  <c r="J177" i="3" s="1"/>
  <c r="X177" i="3"/>
  <c r="Y177" i="3" s="1"/>
  <c r="C65" i="3"/>
  <c r="D65" i="3" s="1"/>
  <c r="N177" i="3"/>
  <c r="O177" i="3" s="1"/>
  <c r="N9" i="3"/>
  <c r="O9" i="3" s="1"/>
  <c r="X65" i="3"/>
  <c r="Y65" i="3" s="1"/>
  <c r="I9" i="3"/>
  <c r="J9" i="3" s="1"/>
  <c r="X121" i="3"/>
  <c r="Y121" i="3" s="1"/>
  <c r="N37" i="3"/>
  <c r="O37" i="3" s="1"/>
  <c r="D9" i="3"/>
  <c r="S177" i="3"/>
  <c r="T177" i="3" s="1"/>
  <c r="S121" i="3"/>
  <c r="T121" i="3" s="1"/>
  <c r="I37" i="3"/>
  <c r="J37" i="3" s="1"/>
  <c r="C121" i="3"/>
  <c r="D121" i="3" s="1"/>
  <c r="S149" i="3"/>
  <c r="T149" i="3" s="1"/>
  <c r="X9" i="3"/>
  <c r="Y9" i="3" s="1"/>
  <c r="I121" i="3"/>
  <c r="J121" i="3" s="1"/>
  <c r="C37" i="3"/>
  <c r="X149" i="3"/>
  <c r="Y149" i="3" s="1"/>
  <c r="C177" i="3"/>
  <c r="D177" i="3" s="1"/>
  <c r="C93" i="3"/>
  <c r="D93" i="3" s="1"/>
  <c r="I93" i="3"/>
  <c r="J93" i="3" s="1"/>
  <c r="I150" i="3"/>
  <c r="J150" i="3" s="1"/>
  <c r="X150" i="3"/>
  <c r="Y150" i="3" s="1"/>
  <c r="X179" i="3"/>
  <c r="Y179" i="3" s="1"/>
  <c r="S66" i="3"/>
  <c r="T66" i="3" s="1"/>
  <c r="I94" i="3"/>
  <c r="J94" i="3" s="1"/>
  <c r="S124" i="3"/>
  <c r="T124" i="3" s="1"/>
  <c r="I6" i="3"/>
  <c r="J6" i="3" s="1"/>
  <c r="S65" i="3"/>
  <c r="T65" i="3" s="1"/>
  <c r="N146" i="3"/>
  <c r="O146" i="3" s="1"/>
  <c r="N181" i="3"/>
  <c r="O181" i="3" s="1"/>
  <c r="S41" i="3"/>
  <c r="T41" i="3" s="1"/>
  <c r="C181" i="3"/>
  <c r="D181" i="3" s="1"/>
  <c r="I41" i="3"/>
  <c r="J41" i="3" s="1"/>
  <c r="X181" i="3"/>
  <c r="Y181" i="3" s="1"/>
  <c r="N125" i="3"/>
  <c r="O125" i="3" s="1"/>
  <c r="S69" i="3"/>
  <c r="T69" i="3" s="1"/>
  <c r="I97" i="3"/>
  <c r="J97" i="3" s="1"/>
  <c r="X153" i="3"/>
  <c r="Y153" i="3" s="1"/>
  <c r="S153" i="3"/>
  <c r="T153" i="3" s="1"/>
  <c r="N153" i="3"/>
  <c r="O153" i="3" s="1"/>
  <c r="I181" i="3"/>
  <c r="J181" i="3" s="1"/>
  <c r="I153" i="3"/>
  <c r="J153" i="3" s="1"/>
  <c r="X41" i="3"/>
  <c r="Y41" i="3" s="1"/>
  <c r="C153" i="3"/>
  <c r="D153" i="3" s="1"/>
  <c r="X97" i="3"/>
  <c r="Y97" i="3" s="1"/>
  <c r="S13" i="3"/>
  <c r="T13" i="3" s="1"/>
  <c r="C69" i="3"/>
  <c r="D69" i="3" s="1"/>
  <c r="C125" i="3"/>
  <c r="D125" i="3" s="1"/>
  <c r="S181" i="3"/>
  <c r="T181" i="3" s="1"/>
  <c r="X125" i="3"/>
  <c r="Y125" i="3" s="1"/>
  <c r="X69" i="3"/>
  <c r="Y69" i="3" s="1"/>
  <c r="N41" i="3"/>
  <c r="O41" i="3" s="1"/>
  <c r="C97" i="3"/>
  <c r="D97" i="3" s="1"/>
  <c r="X13" i="3"/>
  <c r="Y13" i="3" s="1"/>
  <c r="N152" i="3"/>
  <c r="O152" i="3" s="1"/>
  <c r="S12" i="3"/>
  <c r="T12" i="3" s="1"/>
  <c r="C152" i="3"/>
  <c r="D152" i="3" s="1"/>
  <c r="S180" i="3"/>
  <c r="T180" i="3" s="1"/>
  <c r="I96" i="3"/>
  <c r="J96" i="3" s="1"/>
  <c r="C96" i="3"/>
  <c r="D96" i="3" s="1"/>
  <c r="I180" i="3"/>
  <c r="J180" i="3" s="1"/>
  <c r="C180" i="3"/>
  <c r="D180" i="3" s="1"/>
  <c r="I152" i="3"/>
  <c r="J152" i="3" s="1"/>
  <c r="X40" i="3"/>
  <c r="Y40" i="3" s="1"/>
  <c r="N180" i="3"/>
  <c r="O180" i="3" s="1"/>
  <c r="S40" i="3"/>
  <c r="T40" i="3" s="1"/>
  <c r="C68" i="3"/>
  <c r="D68" i="3" s="1"/>
  <c r="C124" i="3"/>
  <c r="D124" i="3" s="1"/>
  <c r="J68" i="3"/>
  <c r="S152" i="3"/>
  <c r="T152" i="3" s="1"/>
  <c r="X12" i="3"/>
  <c r="Y12" i="3" s="1"/>
  <c r="X180" i="3"/>
  <c r="Y180" i="3" s="1"/>
  <c r="S68" i="3"/>
  <c r="T68" i="3" s="1"/>
  <c r="I40" i="3"/>
  <c r="J40" i="3" s="1"/>
  <c r="X124" i="3"/>
  <c r="Y124" i="3" s="1"/>
  <c r="X68" i="3"/>
  <c r="Y68" i="3" s="1"/>
  <c r="N40" i="3"/>
  <c r="O40" i="3" s="1"/>
  <c r="N118" i="3"/>
  <c r="O118" i="3" s="1"/>
  <c r="C118" i="3"/>
  <c r="D118" i="3" s="1"/>
  <c r="N6" i="3"/>
  <c r="O6" i="3" s="1"/>
  <c r="C174" i="3"/>
  <c r="D174" i="3" s="1"/>
  <c r="S62" i="3"/>
  <c r="T62" i="3" s="1"/>
  <c r="S118" i="3"/>
  <c r="T118" i="3" s="1"/>
  <c r="I34" i="3"/>
  <c r="J34" i="3" s="1"/>
  <c r="I118" i="3"/>
  <c r="J118" i="3" s="1"/>
  <c r="C34" i="3"/>
  <c r="X174" i="3"/>
  <c r="Y174" i="3" s="1"/>
  <c r="C146" i="3"/>
  <c r="D146" i="3" s="1"/>
  <c r="I90" i="3"/>
  <c r="J90" i="3" s="1"/>
  <c r="S34" i="3"/>
  <c r="T34" i="3" s="1"/>
  <c r="N90" i="3"/>
  <c r="O90" i="3" s="1"/>
  <c r="I146" i="3"/>
  <c r="J146" i="3" s="1"/>
  <c r="X34" i="3"/>
  <c r="Y34" i="3" s="1"/>
  <c r="X90" i="3"/>
  <c r="Y90" i="3" s="1"/>
  <c r="S90" i="3"/>
  <c r="T90" i="3" s="1"/>
  <c r="N123" i="3"/>
  <c r="O123" i="3" s="1"/>
  <c r="C123" i="3"/>
  <c r="D123" i="3" s="1"/>
  <c r="S179" i="3"/>
  <c r="T179" i="3" s="1"/>
  <c r="N67" i="3"/>
  <c r="O67" i="3" s="1"/>
  <c r="S11" i="3"/>
  <c r="T11" i="3" s="1"/>
  <c r="C95" i="3"/>
  <c r="D95" i="3" s="1"/>
  <c r="N179" i="3"/>
  <c r="O179" i="3" s="1"/>
  <c r="C151" i="3"/>
  <c r="D151" i="3" s="1"/>
  <c r="S39" i="3"/>
  <c r="T39" i="3" s="1"/>
  <c r="X123" i="3"/>
  <c r="Y123" i="3" s="1"/>
  <c r="N39" i="3"/>
  <c r="O39" i="3" s="1"/>
  <c r="N151" i="3"/>
  <c r="O151" i="3" s="1"/>
  <c r="S151" i="3"/>
  <c r="T151" i="3" s="1"/>
  <c r="X11" i="3"/>
  <c r="Y11" i="3" s="1"/>
  <c r="I123" i="3"/>
  <c r="J123" i="3" s="1"/>
  <c r="X67" i="3"/>
  <c r="Y67" i="3" s="1"/>
  <c r="C179" i="3"/>
  <c r="D179" i="3" s="1"/>
  <c r="X152" i="3"/>
  <c r="Y152" i="3" s="1"/>
  <c r="N94" i="3"/>
  <c r="O94" i="3" s="1"/>
  <c r="C94" i="3"/>
  <c r="D94" i="3" s="1"/>
  <c r="I122" i="3"/>
  <c r="J122" i="3" s="1"/>
  <c r="N178" i="3"/>
  <c r="O178" i="3" s="1"/>
  <c r="I178" i="3"/>
  <c r="J178" i="3" s="1"/>
  <c r="X66" i="3"/>
  <c r="Y66" i="3" s="1"/>
  <c r="I10" i="3"/>
  <c r="J10" i="3" s="1"/>
  <c r="C150" i="3"/>
  <c r="D150" i="3" s="1"/>
  <c r="S38" i="3"/>
  <c r="T38" i="3" s="1"/>
  <c r="X122" i="3"/>
  <c r="Y122" i="3" s="1"/>
  <c r="N38" i="3"/>
  <c r="O38" i="3" s="1"/>
  <c r="D10" i="3"/>
  <c r="X178" i="3"/>
  <c r="Y178" i="3" s="1"/>
  <c r="S178" i="3"/>
  <c r="T178" i="3" s="1"/>
  <c r="S122" i="3"/>
  <c r="T122" i="3" s="1"/>
  <c r="J66" i="3"/>
  <c r="C122" i="3"/>
  <c r="D122" i="3" s="1"/>
  <c r="S150" i="3"/>
  <c r="T150" i="3" s="1"/>
  <c r="X10" i="3"/>
  <c r="Y10" i="3" s="1"/>
  <c r="N66" i="3"/>
  <c r="O66" i="3" s="1"/>
  <c r="C178" i="3"/>
  <c r="D178" i="3" s="1"/>
  <c r="I151" i="3"/>
  <c r="J151" i="3" s="1"/>
  <c r="X151" i="3"/>
  <c r="Y151" i="3" s="1"/>
  <c r="S67" i="3"/>
  <c r="T67" i="3" s="1"/>
  <c r="I95" i="3"/>
  <c r="J95" i="3" s="1"/>
  <c r="S125" i="3"/>
  <c r="T125" i="3" s="1"/>
  <c r="I149" i="3"/>
  <c r="J149" i="3" s="1"/>
  <c r="S9" i="3"/>
  <c r="T9" i="3" s="1"/>
  <c r="X95" i="3"/>
  <c r="Y95" i="3" s="1"/>
  <c r="X39" i="3"/>
  <c r="Y39" i="3" s="1"/>
  <c r="X94" i="3"/>
  <c r="Y94" i="3" s="1"/>
  <c r="X118" i="3"/>
  <c r="Y118" i="3" s="1"/>
  <c r="X38" i="3"/>
  <c r="Y38" i="3" s="1"/>
  <c r="X93" i="3"/>
  <c r="Y93" i="3" s="1"/>
  <c r="I179" i="3"/>
  <c r="J179" i="3" s="1"/>
  <c r="D6" i="3"/>
  <c r="X6" i="3"/>
  <c r="Y6" i="3" s="1"/>
  <c r="I39" i="3"/>
  <c r="J39" i="3" s="1"/>
  <c r="X37" i="3"/>
  <c r="Y37" i="3" s="1"/>
  <c r="N69" i="3"/>
  <c r="O69" i="3" s="1"/>
  <c r="N124" i="3"/>
  <c r="O124" i="3" s="1"/>
  <c r="N174" i="3"/>
  <c r="O174" i="3" s="1"/>
  <c r="I38" i="3"/>
  <c r="J38" i="3" s="1"/>
  <c r="N68" i="3"/>
  <c r="O68" i="3" s="1"/>
  <c r="N122" i="3"/>
  <c r="O122" i="3" s="1"/>
  <c r="N13" i="3"/>
  <c r="O13" i="3" s="1"/>
  <c r="N34" i="3"/>
  <c r="O34" i="3" s="1"/>
  <c r="N121" i="3"/>
  <c r="O121" i="3" s="1"/>
  <c r="C149" i="3"/>
  <c r="D149" i="3" s="1"/>
  <c r="D23" i="3"/>
  <c r="X191" i="3"/>
  <c r="Y191" i="3" s="1"/>
  <c r="C79" i="3"/>
  <c r="D79" i="3" s="1"/>
  <c r="X163" i="3"/>
  <c r="Y163" i="3" s="1"/>
  <c r="N191" i="3"/>
  <c r="O191" i="3" s="1"/>
  <c r="S51" i="3"/>
  <c r="T51" i="3" s="1"/>
  <c r="N51" i="3"/>
  <c r="O51" i="3" s="1"/>
  <c r="I51" i="3"/>
  <c r="J51" i="3" s="1"/>
  <c r="I135" i="3"/>
  <c r="J135" i="3" s="1"/>
  <c r="C51" i="3"/>
  <c r="C107" i="3"/>
  <c r="D107" i="3" s="1"/>
  <c r="X79" i="3"/>
  <c r="Y79" i="3" s="1"/>
  <c r="I191" i="3"/>
  <c r="J191" i="3" s="1"/>
  <c r="C163" i="3"/>
  <c r="D163" i="3" s="1"/>
  <c r="I107" i="3"/>
  <c r="J107" i="3" s="1"/>
  <c r="N107" i="3"/>
  <c r="O107" i="3" s="1"/>
  <c r="C135" i="3"/>
  <c r="D135" i="3" s="1"/>
  <c r="X23" i="3"/>
  <c r="Y23" i="3" s="1"/>
  <c r="S191" i="3"/>
  <c r="T191" i="3" s="1"/>
  <c r="S163" i="3"/>
  <c r="T163" i="3" s="1"/>
  <c r="N79" i="3"/>
  <c r="O79" i="3" s="1"/>
  <c r="N135" i="3"/>
  <c r="O135" i="3" s="1"/>
  <c r="N12" i="3"/>
  <c r="O12" i="3" s="1"/>
  <c r="C62" i="3"/>
  <c r="D62" i="3" s="1"/>
  <c r="X135" i="3"/>
  <c r="Y135" i="3" s="1"/>
  <c r="N11" i="3"/>
  <c r="O11" i="3" s="1"/>
  <c r="C41" i="3"/>
  <c r="S97" i="3"/>
  <c r="T97" i="3" s="1"/>
  <c r="X146" i="3"/>
  <c r="Y146" i="3" s="1"/>
  <c r="D21" i="3"/>
  <c r="X133" i="3"/>
  <c r="Y133" i="3" s="1"/>
  <c r="N133" i="3"/>
  <c r="O133" i="3" s="1"/>
  <c r="C161" i="3"/>
  <c r="D161" i="3" s="1"/>
  <c r="C49" i="3"/>
  <c r="C133" i="3"/>
  <c r="D133" i="3" s="1"/>
  <c r="X21" i="3"/>
  <c r="Y21" i="3" s="1"/>
  <c r="X77" i="3"/>
  <c r="Y77" i="3" s="1"/>
  <c r="I21" i="3"/>
  <c r="J21" i="3" s="1"/>
  <c r="S77" i="3"/>
  <c r="T77" i="3" s="1"/>
  <c r="I105" i="3"/>
  <c r="J105" i="3" s="1"/>
  <c r="S49" i="3"/>
  <c r="T49" i="3" s="1"/>
  <c r="N105" i="3"/>
  <c r="O105" i="3" s="1"/>
  <c r="I161" i="3"/>
  <c r="J161" i="3" s="1"/>
  <c r="X49" i="3"/>
  <c r="Y49" i="3" s="1"/>
  <c r="S105" i="3"/>
  <c r="T105" i="3" s="1"/>
  <c r="N21" i="3"/>
  <c r="O21" i="3" s="1"/>
  <c r="N189" i="3"/>
  <c r="O189" i="3" s="1"/>
  <c r="S189" i="3"/>
  <c r="T189" i="3" s="1"/>
  <c r="S161" i="3"/>
  <c r="T161" i="3" s="1"/>
  <c r="N77" i="3"/>
  <c r="O77" i="3" s="1"/>
  <c r="I133" i="3"/>
  <c r="J133" i="3" s="1"/>
  <c r="X161" i="3"/>
  <c r="Y161" i="3" s="1"/>
  <c r="S133" i="3"/>
  <c r="T133" i="3" s="1"/>
  <c r="N10" i="3"/>
  <c r="O10" i="3" s="1"/>
  <c r="C40" i="3"/>
  <c r="S96" i="3"/>
  <c r="T96" i="3" s="1"/>
  <c r="X104" i="3"/>
  <c r="Y104" i="3" s="1"/>
  <c r="I20" i="3"/>
  <c r="J20" i="3" s="1"/>
  <c r="N104" i="3"/>
  <c r="O104" i="3" s="1"/>
  <c r="I48" i="3"/>
  <c r="J48" i="3" s="1"/>
  <c r="C132" i="3"/>
  <c r="D132" i="3" s="1"/>
  <c r="X20" i="3"/>
  <c r="Y20" i="3" s="1"/>
  <c r="S76" i="3"/>
  <c r="T76" i="3" s="1"/>
  <c r="N76" i="3"/>
  <c r="O76" i="3" s="1"/>
  <c r="I160" i="3"/>
  <c r="J160" i="3" s="1"/>
  <c r="X48" i="3"/>
  <c r="Y48" i="3" s="1"/>
  <c r="D20" i="3"/>
  <c r="S104" i="3"/>
  <c r="T104" i="3" s="1"/>
  <c r="N20" i="3"/>
  <c r="O20" i="3" s="1"/>
  <c r="N188" i="3"/>
  <c r="O188" i="3" s="1"/>
  <c r="I132" i="3"/>
  <c r="J132" i="3" s="1"/>
  <c r="N132" i="3"/>
  <c r="O132" i="3" s="1"/>
  <c r="X160" i="3"/>
  <c r="Y160" i="3" s="1"/>
  <c r="S132" i="3"/>
  <c r="T132" i="3" s="1"/>
  <c r="C48" i="3"/>
  <c r="C39" i="3"/>
  <c r="X76" i="3"/>
  <c r="Y76" i="3" s="1"/>
  <c r="S95" i="3"/>
  <c r="T95" i="3" s="1"/>
  <c r="I125" i="3"/>
  <c r="J125" i="3" s="1"/>
  <c r="D13" i="3"/>
  <c r="I13" i="3"/>
  <c r="J13" i="3" s="1"/>
  <c r="S6" i="3"/>
  <c r="T6" i="3" s="1"/>
  <c r="C38" i="3"/>
  <c r="S94" i="3"/>
  <c r="T94" i="3" s="1"/>
  <c r="I124" i="3"/>
  <c r="J124" i="3" s="1"/>
  <c r="D29" i="3"/>
  <c r="I113" i="3"/>
  <c r="J113" i="3" s="1"/>
  <c r="X85" i="3"/>
  <c r="Y85" i="3" s="1"/>
  <c r="X57" i="3"/>
  <c r="Y57" i="3" s="1"/>
  <c r="C197" i="3"/>
  <c r="D197" i="3" s="1"/>
  <c r="X169" i="3"/>
  <c r="Y169" i="3" s="1"/>
  <c r="S169" i="3"/>
  <c r="T169" i="3" s="1"/>
  <c r="C85" i="3"/>
  <c r="D85" i="3" s="1"/>
  <c r="I169" i="3"/>
  <c r="J169" i="3" s="1"/>
  <c r="X113" i="3"/>
  <c r="Y113" i="3" s="1"/>
  <c r="S113" i="3"/>
  <c r="T113" i="3" s="1"/>
  <c r="S29" i="3"/>
  <c r="T29" i="3" s="1"/>
  <c r="N29" i="3"/>
  <c r="O29" i="3" s="1"/>
  <c r="S197" i="3"/>
  <c r="T197" i="3" s="1"/>
  <c r="D28" i="3"/>
  <c r="C196" i="3"/>
  <c r="D196" i="3" s="1"/>
  <c r="S196" i="3"/>
  <c r="T196" i="3" s="1"/>
  <c r="X56" i="3"/>
  <c r="Y56" i="3" s="1"/>
  <c r="S112" i="3"/>
  <c r="T112" i="3" s="1"/>
  <c r="N168" i="3"/>
  <c r="O168" i="3" s="1"/>
  <c r="I168" i="3"/>
  <c r="J168" i="3" s="1"/>
  <c r="N196" i="3"/>
  <c r="O196" i="3" s="1"/>
  <c r="I196" i="3"/>
  <c r="J196" i="3" s="1"/>
  <c r="C168" i="3"/>
  <c r="D168" i="3" s="1"/>
  <c r="S56" i="3"/>
  <c r="T56" i="3" s="1"/>
  <c r="N28" i="3"/>
  <c r="O28" i="3" s="1"/>
  <c r="N112" i="3"/>
  <c r="O112" i="3" s="1"/>
  <c r="D27" i="3"/>
  <c r="C195" i="3"/>
  <c r="D195" i="3" s="1"/>
  <c r="I55" i="3"/>
  <c r="J55" i="3" s="1"/>
  <c r="S167" i="3"/>
  <c r="T167" i="3" s="1"/>
  <c r="X27" i="3"/>
  <c r="Y27" i="3" s="1"/>
  <c r="N167" i="3"/>
  <c r="O167" i="3" s="1"/>
  <c r="N195" i="3"/>
  <c r="O195" i="3" s="1"/>
  <c r="I195" i="3"/>
  <c r="J195" i="3" s="1"/>
  <c r="C167" i="3"/>
  <c r="D167" i="3" s="1"/>
  <c r="X55" i="3"/>
  <c r="Y55" i="3" s="1"/>
  <c r="S55" i="3"/>
  <c r="T55" i="3" s="1"/>
  <c r="X195" i="3"/>
  <c r="Y195" i="3" s="1"/>
  <c r="S195" i="3"/>
  <c r="T195" i="3" s="1"/>
  <c r="X139" i="3"/>
  <c r="Y139" i="3" s="1"/>
  <c r="N27" i="3"/>
  <c r="O27" i="3" s="1"/>
  <c r="N111" i="3"/>
  <c r="O111" i="3" s="1"/>
  <c r="C84" i="3"/>
  <c r="D84" i="3" s="1"/>
  <c r="D26" i="3"/>
  <c r="C166" i="3"/>
  <c r="D166" i="3" s="1"/>
  <c r="S138" i="3"/>
  <c r="T138" i="3" s="1"/>
  <c r="S54" i="3"/>
  <c r="T54" i="3" s="1"/>
  <c r="I26" i="3"/>
  <c r="J26" i="3" s="1"/>
  <c r="X194" i="3"/>
  <c r="Y194" i="3" s="1"/>
  <c r="S194" i="3"/>
  <c r="T194" i="3" s="1"/>
  <c r="X138" i="3"/>
  <c r="Y138" i="3" s="1"/>
  <c r="N54" i="3"/>
  <c r="O54" i="3" s="1"/>
  <c r="N110" i="3"/>
  <c r="O110" i="3" s="1"/>
  <c r="I110" i="3"/>
  <c r="J110" i="3" s="1"/>
  <c r="S28" i="3"/>
  <c r="T28" i="3" s="1"/>
  <c r="C83" i="3"/>
  <c r="D83" i="3" s="1"/>
  <c r="X112" i="3"/>
  <c r="Y112" i="3" s="1"/>
  <c r="N169" i="3"/>
  <c r="O169" i="3" s="1"/>
  <c r="I29" i="3"/>
  <c r="J29" i="3" s="1"/>
  <c r="S27" i="3"/>
  <c r="T27" i="3" s="1"/>
  <c r="C44" i="3"/>
  <c r="C82" i="3"/>
  <c r="D82" i="3" s="1"/>
  <c r="X111" i="3"/>
  <c r="Y111" i="3" s="1"/>
  <c r="N166" i="3"/>
  <c r="O166" i="3" s="1"/>
  <c r="D24" i="3"/>
  <c r="C108" i="3"/>
  <c r="D108" i="3" s="1"/>
  <c r="X192" i="3"/>
  <c r="Y192" i="3" s="1"/>
  <c r="S80" i="3"/>
  <c r="T80" i="3" s="1"/>
  <c r="I164" i="3"/>
  <c r="J164" i="3" s="1"/>
  <c r="S136" i="3"/>
  <c r="T136" i="3" s="1"/>
  <c r="N136" i="3"/>
  <c r="O136" i="3" s="1"/>
  <c r="I52" i="3"/>
  <c r="J52" i="3" s="1"/>
  <c r="I108" i="3"/>
  <c r="J108" i="3" s="1"/>
  <c r="I28" i="3"/>
  <c r="J28" i="3" s="1"/>
  <c r="S26" i="3"/>
  <c r="T26" i="3" s="1"/>
  <c r="X110" i="3"/>
  <c r="Y110" i="3" s="1"/>
  <c r="N197" i="3"/>
  <c r="O197" i="3" s="1"/>
  <c r="S57" i="3"/>
  <c r="T57" i="3" s="1"/>
  <c r="C169" i="3"/>
  <c r="D169" i="3" s="1"/>
  <c r="C113" i="3"/>
  <c r="D113" i="3" s="1"/>
  <c r="S128" i="3"/>
  <c r="T128" i="3" s="1"/>
  <c r="I128" i="3"/>
  <c r="J128" i="3" s="1"/>
  <c r="X72" i="3"/>
  <c r="Y72" i="3" s="1"/>
  <c r="D16" i="3"/>
  <c r="N16" i="3"/>
  <c r="O16" i="3" s="1"/>
  <c r="N100" i="3"/>
  <c r="O100" i="3" s="1"/>
  <c r="J72" i="3"/>
  <c r="C72" i="3"/>
  <c r="D72" i="3" s="1"/>
  <c r="I16" i="3"/>
  <c r="J16" i="3" s="1"/>
  <c r="N57" i="3"/>
  <c r="O57" i="3" s="1"/>
  <c r="C112" i="3"/>
  <c r="D112" i="3" s="1"/>
  <c r="N156" i="3"/>
  <c r="O156" i="3" s="1"/>
  <c r="N56" i="3"/>
  <c r="O56" i="3" s="1"/>
  <c r="C111" i="3"/>
  <c r="D111" i="3" s="1"/>
  <c r="S70" i="3"/>
  <c r="T70" i="3" s="1"/>
  <c r="N182" i="3"/>
  <c r="O182" i="3" s="1"/>
  <c r="J70" i="3"/>
  <c r="X14" i="3"/>
  <c r="Y14" i="3" s="1"/>
  <c r="X182" i="3"/>
  <c r="Y182" i="3" s="1"/>
  <c r="N126" i="3"/>
  <c r="O126" i="3" s="1"/>
  <c r="C70" i="3"/>
  <c r="D70" i="3" s="1"/>
  <c r="C182" i="3"/>
  <c r="D182" i="3" s="1"/>
  <c r="X154" i="3"/>
  <c r="Y154" i="3" s="1"/>
  <c r="S154" i="3"/>
  <c r="T154" i="3" s="1"/>
  <c r="N154" i="3"/>
  <c r="O154" i="3" s="1"/>
  <c r="I182" i="3"/>
  <c r="J182" i="3" s="1"/>
  <c r="I154" i="3"/>
  <c r="J154" i="3" s="1"/>
  <c r="X42" i="3"/>
  <c r="Y42" i="3" s="1"/>
  <c r="I14" i="3"/>
  <c r="J14" i="3" s="1"/>
  <c r="N55" i="3"/>
  <c r="O55" i="3" s="1"/>
  <c r="X84" i="3"/>
  <c r="Y84" i="3" s="1"/>
  <c r="C110" i="3"/>
  <c r="D110" i="3" s="1"/>
  <c r="X141" i="3"/>
  <c r="Y141" i="3" s="1"/>
  <c r="C194" i="3"/>
  <c r="D194" i="3" s="1"/>
  <c r="N184" i="3"/>
  <c r="O184" i="3" s="1"/>
  <c r="X75" i="3"/>
  <c r="Y75" i="3" s="1"/>
  <c r="S187" i="3"/>
  <c r="T187" i="3" s="1"/>
  <c r="N75" i="3"/>
  <c r="O75" i="3" s="1"/>
  <c r="C103" i="3"/>
  <c r="D103" i="3" s="1"/>
  <c r="X131" i="3"/>
  <c r="Y131" i="3" s="1"/>
  <c r="S186" i="3"/>
  <c r="T186" i="3" s="1"/>
  <c r="X46" i="3"/>
  <c r="Y46" i="3" s="1"/>
  <c r="I186" i="3"/>
  <c r="J186" i="3" s="1"/>
  <c r="N46" i="3"/>
  <c r="O46" i="3" s="1"/>
  <c r="D18" i="3"/>
  <c r="X130" i="3"/>
  <c r="Y130" i="3" s="1"/>
  <c r="I36" i="3"/>
  <c r="J36" i="3" s="1"/>
  <c r="N74" i="3"/>
  <c r="O74" i="3" s="1"/>
  <c r="X176" i="3"/>
  <c r="Y176" i="3" s="1"/>
  <c r="S157" i="3"/>
  <c r="T157" i="3" s="1"/>
  <c r="X17" i="3"/>
  <c r="Y17" i="3" s="1"/>
  <c r="I157" i="3"/>
  <c r="J157" i="3" s="1"/>
  <c r="N17" i="3"/>
  <c r="O17" i="3" s="1"/>
  <c r="C45" i="3"/>
  <c r="S129" i="3"/>
  <c r="T129" i="3" s="1"/>
  <c r="I19" i="3"/>
  <c r="J19" i="3" s="1"/>
  <c r="I35" i="3"/>
  <c r="J35" i="3" s="1"/>
  <c r="N73" i="3"/>
  <c r="O73" i="3" s="1"/>
  <c r="S75" i="3"/>
  <c r="T75" i="3" s="1"/>
  <c r="S120" i="3"/>
  <c r="T120" i="3" s="1"/>
  <c r="N176" i="3"/>
  <c r="O176" i="3" s="1"/>
  <c r="D8" i="3"/>
  <c r="I176" i="3"/>
  <c r="J176" i="3" s="1"/>
  <c r="N36" i="3"/>
  <c r="O36" i="3" s="1"/>
  <c r="X148" i="3"/>
  <c r="Y148" i="3" s="1"/>
  <c r="C36" i="3"/>
  <c r="C176" i="3"/>
  <c r="D176" i="3" s="1"/>
  <c r="S19" i="3"/>
  <c r="T19" i="3" s="1"/>
  <c r="S64" i="3"/>
  <c r="T64" i="3" s="1"/>
  <c r="X103" i="3"/>
  <c r="Y103" i="3" s="1"/>
  <c r="I147" i="3"/>
  <c r="J147" i="3" s="1"/>
  <c r="N7" i="3"/>
  <c r="O7" i="3" s="1"/>
  <c r="D7" i="3"/>
  <c r="X119" i="3"/>
  <c r="Y119" i="3" s="1"/>
  <c r="I175" i="3"/>
  <c r="J175" i="3" s="1"/>
  <c r="C175" i="3"/>
  <c r="D175" i="3" s="1"/>
  <c r="C119" i="3"/>
  <c r="D119" i="3" s="1"/>
  <c r="S18" i="3"/>
  <c r="T18" i="3" s="1"/>
  <c r="S63" i="3"/>
  <c r="T63" i="3" s="1"/>
  <c r="X102" i="3"/>
  <c r="Y102" i="3" s="1"/>
  <c r="D22" i="3"/>
  <c r="X162" i="3"/>
  <c r="Y162" i="3" s="1"/>
  <c r="C50" i="3"/>
  <c r="N162" i="3"/>
  <c r="O162" i="3" s="1"/>
  <c r="S22" i="3"/>
  <c r="T22" i="3" s="1"/>
  <c r="I106" i="3"/>
  <c r="J106" i="3" s="1"/>
  <c r="I99" i="3"/>
  <c r="J99" i="3" s="1"/>
  <c r="S109" i="3"/>
  <c r="T109" i="3" s="1"/>
  <c r="C137" i="3"/>
  <c r="D137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30" i="7"/>
  <c r="K31" i="7"/>
  <c r="K29" i="7"/>
  <c r="K28" i="7"/>
  <c r="K27" i="7"/>
  <c r="E50" i="7"/>
  <c r="G5" i="1" l="1"/>
  <c r="K4" i="1"/>
  <c r="L47" i="7" s="1"/>
  <c r="L4" i="7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4" i="9"/>
  <c r="J322" i="7"/>
  <c r="K322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20" i="3"/>
  <c r="J220" i="3" s="1"/>
  <c r="X220" i="3"/>
  <c r="Y220" i="3" s="1"/>
  <c r="I210" i="3"/>
  <c r="J210" i="3" s="1"/>
  <c r="C203" i="3"/>
  <c r="D203" i="3" s="1"/>
  <c r="I203" i="3"/>
  <c r="J203" i="3" s="1"/>
  <c r="D52" i="3"/>
  <c r="N203" i="3"/>
  <c r="O203" i="3" s="1"/>
  <c r="N220" i="3"/>
  <c r="O220" i="3" s="1"/>
  <c r="S203" i="3"/>
  <c r="T203" i="3" s="1"/>
  <c r="C210" i="3"/>
  <c r="D210" i="3" s="1"/>
  <c r="X203" i="3"/>
  <c r="Y203" i="3" s="1"/>
  <c r="C220" i="3"/>
  <c r="D220" i="3" s="1"/>
  <c r="S210" i="3"/>
  <c r="T210" i="3" s="1"/>
  <c r="D42" i="3"/>
  <c r="X210" i="3"/>
  <c r="Y210" i="3" s="1"/>
  <c r="S221" i="3"/>
  <c r="T221" i="3" s="1"/>
  <c r="N221" i="3"/>
  <c r="O221" i="3" s="1"/>
  <c r="C221" i="3"/>
  <c r="D221" i="3" s="1"/>
  <c r="I221" i="3"/>
  <c r="J221" i="3" s="1"/>
  <c r="C211" i="3"/>
  <c r="D211" i="3" s="1"/>
  <c r="D53" i="3"/>
  <c r="I211" i="3"/>
  <c r="J211" i="3" s="1"/>
  <c r="X225" i="3"/>
  <c r="Y225" i="3" s="1"/>
  <c r="I225" i="3"/>
  <c r="J225" i="3" s="1"/>
  <c r="C225" i="3"/>
  <c r="D225" i="3" s="1"/>
  <c r="S224" i="3"/>
  <c r="T224" i="3" s="1"/>
  <c r="X214" i="3"/>
  <c r="Y214" i="3" s="1"/>
  <c r="S214" i="3"/>
  <c r="T214" i="3" s="1"/>
  <c r="I214" i="3"/>
  <c r="J214" i="3" s="1"/>
  <c r="C214" i="3"/>
  <c r="D214" i="3" s="1"/>
  <c r="D46" i="3"/>
  <c r="S223" i="3"/>
  <c r="T223" i="3" s="1"/>
  <c r="C223" i="3"/>
  <c r="D223" i="3" s="1"/>
  <c r="D56" i="3"/>
  <c r="D47" i="3"/>
  <c r="S215" i="3"/>
  <c r="T215" i="3" s="1"/>
  <c r="N215" i="3"/>
  <c r="O215" i="3" s="1"/>
  <c r="I215" i="3"/>
  <c r="J215" i="3" s="1"/>
  <c r="C215" i="3"/>
  <c r="D215" i="3" s="1"/>
  <c r="C224" i="3"/>
  <c r="D224" i="3" s="1"/>
  <c r="D55" i="3"/>
  <c r="X223" i="3"/>
  <c r="Y223" i="3" s="1"/>
  <c r="N223" i="3"/>
  <c r="O223" i="3" s="1"/>
  <c r="X224" i="3"/>
  <c r="Y224" i="3" s="1"/>
  <c r="D43" i="3"/>
  <c r="X211" i="3"/>
  <c r="Y211" i="3" s="1"/>
  <c r="S211" i="3"/>
  <c r="T211" i="3" s="1"/>
  <c r="N222" i="3"/>
  <c r="O222" i="3" s="1"/>
  <c r="I222" i="3"/>
  <c r="J222" i="3" s="1"/>
  <c r="C222" i="3"/>
  <c r="D222" i="3" s="1"/>
  <c r="I224" i="3"/>
  <c r="J224" i="3" s="1"/>
  <c r="X215" i="3"/>
  <c r="Y215" i="3" s="1"/>
  <c r="S222" i="3"/>
  <c r="T222" i="3" s="1"/>
  <c r="N225" i="3"/>
  <c r="O225" i="3" s="1"/>
  <c r="D54" i="3"/>
  <c r="S225" i="3"/>
  <c r="T225" i="3" s="1"/>
  <c r="X202" i="3"/>
  <c r="Y202" i="3" s="1"/>
  <c r="D34" i="3"/>
  <c r="C202" i="3"/>
  <c r="D202" i="3" s="1"/>
  <c r="S202" i="3"/>
  <c r="T202" i="3" s="1"/>
  <c r="N202" i="3"/>
  <c r="O202" i="3" s="1"/>
  <c r="I202" i="3"/>
  <c r="J202" i="3" s="1"/>
  <c r="I205" i="3"/>
  <c r="J205" i="3" s="1"/>
  <c r="C205" i="3"/>
  <c r="D205" i="3" s="1"/>
  <c r="S205" i="3"/>
  <c r="T205" i="3" s="1"/>
  <c r="N205" i="3"/>
  <c r="O205" i="3" s="1"/>
  <c r="X205" i="3"/>
  <c r="Y205" i="3" s="1"/>
  <c r="D37" i="3"/>
  <c r="I212" i="3"/>
  <c r="J212" i="3" s="1"/>
  <c r="C212" i="3"/>
  <c r="D212" i="3" s="1"/>
  <c r="X212" i="3"/>
  <c r="Y212" i="3" s="1"/>
  <c r="D44" i="3"/>
  <c r="S212" i="3"/>
  <c r="T212" i="3" s="1"/>
  <c r="N212" i="3"/>
  <c r="O212" i="3" s="1"/>
  <c r="N206" i="3"/>
  <c r="O206" i="3" s="1"/>
  <c r="I206" i="3"/>
  <c r="J206" i="3" s="1"/>
  <c r="C206" i="3"/>
  <c r="D206" i="3" s="1"/>
  <c r="S206" i="3"/>
  <c r="T206" i="3" s="1"/>
  <c r="D38" i="3"/>
  <c r="X206" i="3"/>
  <c r="Y206" i="3" s="1"/>
  <c r="D49" i="3"/>
  <c r="N217" i="3"/>
  <c r="O217" i="3" s="1"/>
  <c r="I217" i="3"/>
  <c r="J217" i="3" s="1"/>
  <c r="C217" i="3"/>
  <c r="D217" i="3" s="1"/>
  <c r="X217" i="3"/>
  <c r="Y217" i="3" s="1"/>
  <c r="S217" i="3"/>
  <c r="T217" i="3" s="1"/>
  <c r="D45" i="3"/>
  <c r="X213" i="3"/>
  <c r="Y213" i="3" s="1"/>
  <c r="S213" i="3"/>
  <c r="T213" i="3" s="1"/>
  <c r="N213" i="3"/>
  <c r="O213" i="3" s="1"/>
  <c r="I213" i="3"/>
  <c r="J213" i="3" s="1"/>
  <c r="C213" i="3"/>
  <c r="D213" i="3" s="1"/>
  <c r="S208" i="3"/>
  <c r="T208" i="3" s="1"/>
  <c r="N208" i="3"/>
  <c r="O208" i="3" s="1"/>
  <c r="X208" i="3"/>
  <c r="Y208" i="3" s="1"/>
  <c r="I208" i="3"/>
  <c r="J208" i="3" s="1"/>
  <c r="C208" i="3"/>
  <c r="D208" i="3" s="1"/>
  <c r="D40" i="3"/>
  <c r="D50" i="3"/>
  <c r="S218" i="3"/>
  <c r="T218" i="3" s="1"/>
  <c r="N218" i="3"/>
  <c r="O218" i="3" s="1"/>
  <c r="X218" i="3"/>
  <c r="Y218" i="3" s="1"/>
  <c r="I218" i="3"/>
  <c r="J218" i="3" s="1"/>
  <c r="C218" i="3"/>
  <c r="D218" i="3" s="1"/>
  <c r="X207" i="3"/>
  <c r="Y207" i="3" s="1"/>
  <c r="S207" i="3"/>
  <c r="T207" i="3" s="1"/>
  <c r="D39" i="3"/>
  <c r="N207" i="3"/>
  <c r="O207" i="3" s="1"/>
  <c r="I207" i="3"/>
  <c r="J207" i="3" s="1"/>
  <c r="C207" i="3"/>
  <c r="D207" i="3" s="1"/>
  <c r="D48" i="3"/>
  <c r="S216" i="3"/>
  <c r="T216" i="3" s="1"/>
  <c r="C216" i="3"/>
  <c r="D216" i="3" s="1"/>
  <c r="X216" i="3"/>
  <c r="Y216" i="3" s="1"/>
  <c r="N216" i="3"/>
  <c r="O216" i="3" s="1"/>
  <c r="I216" i="3"/>
  <c r="J216" i="3" s="1"/>
  <c r="D51" i="3"/>
  <c r="I219" i="3"/>
  <c r="J219" i="3" s="1"/>
  <c r="C219" i="3"/>
  <c r="D219" i="3" s="1"/>
  <c r="X219" i="3"/>
  <c r="Y219" i="3" s="1"/>
  <c r="S219" i="3"/>
  <c r="T219" i="3" s="1"/>
  <c r="N219" i="3"/>
  <c r="O219" i="3" s="1"/>
  <c r="X204" i="3"/>
  <c r="Y204" i="3" s="1"/>
  <c r="S204" i="3"/>
  <c r="T204" i="3" s="1"/>
  <c r="N204" i="3"/>
  <c r="O204" i="3" s="1"/>
  <c r="C204" i="3"/>
  <c r="D204" i="3" s="1"/>
  <c r="D36" i="3"/>
  <c r="I204" i="3"/>
  <c r="J204" i="3" s="1"/>
  <c r="S209" i="3"/>
  <c r="T209" i="3" s="1"/>
  <c r="D41" i="3"/>
  <c r="N209" i="3"/>
  <c r="O209" i="3" s="1"/>
  <c r="I209" i="3"/>
  <c r="J209" i="3" s="1"/>
  <c r="C209" i="3"/>
  <c r="D209" i="3" s="1"/>
  <c r="X209" i="3"/>
  <c r="Y209" i="3" s="1"/>
  <c r="H4" i="1"/>
  <c r="F5" i="7" s="1"/>
  <c r="I4" i="1"/>
  <c r="F4" i="7"/>
  <c r="L5" i="7" l="1"/>
  <c r="D2" i="9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<sst xmlns="http://schemas.openxmlformats.org/spreadsheetml/2006/main" count="2056" uniqueCount="99">
  <si>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</si>
  <si>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</si>
  <si>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</si>
  <si>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</si>
  <si>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</si>
  <si>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</si>
  <si>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</si>
  <si>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</si>
  <si>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</si>
  <si>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</si>
  <si>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</si>
  <si>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</si>
  <si>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</si>
  <si>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</si>
  <si>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</si>
  <si>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</si>
  <si>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</si>
  <si>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</si>
  <si>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</si>
  <si>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</si>
  <si>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</si>
  <si>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</si>
  <si>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</si>
  <si>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</si>
  <si>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</si>
  <si>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</si>
  <si>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</si>
  <si>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</si>
  <si>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</si>
  <si>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</si>
  <si>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</si>
  <si>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</si>
  <si>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</si>
  <si>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</si>
  <si>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</si>
  <si>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</si>
  <si>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</si>
  <si>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</si>
  <si>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</si>
  <si>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</si>
  <si>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</si>
  <si>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</si>
  <si>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</si>
  <si>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</si>
  <si>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</si>
  <si>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</si>
  <si>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</si>
  <si>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</si>
  <si>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</si>
  <si>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</si>
  <si>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</si>
  <si>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</si>
  <si>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</si>
  <si>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</si>
  <si>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</si>
  <si>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</si>
  <si>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</si>
  <si>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</si>
  <si>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</si>
  <si>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</si>
  <si>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</si>
  <si>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Angles (polygons)</t>
  </si>
  <si>
    <t>Check out our free          GCSE Maths revision resources here</t>
  </si>
  <si>
    <t>Form and solve quadratics</t>
  </si>
  <si>
    <t>Ratio problem</t>
  </si>
  <si>
    <t>OCR GCSE Maths Higher Paper 5 Set 3</t>
  </si>
  <si>
    <t xml:space="preserve">OCR GCSE Maths Higher Paper 5 Set 3 </t>
  </si>
  <si>
    <t>Fraction arithmetic</t>
  </si>
  <si>
    <t>Prime factors</t>
  </si>
  <si>
    <t>HCF</t>
  </si>
  <si>
    <t>Loci</t>
  </si>
  <si>
    <t>Scale drawing</t>
  </si>
  <si>
    <t>Percentage problem</t>
  </si>
  <si>
    <t>Converting units</t>
  </si>
  <si>
    <t>Percentage profit</t>
  </si>
  <si>
    <t>Powers of 10</t>
  </si>
  <si>
    <t>Estimation</t>
  </si>
  <si>
    <t>Compound measures</t>
  </si>
  <si>
    <t>Volume</t>
  </si>
  <si>
    <t>Averages</t>
  </si>
  <si>
    <t>Negative/fractional indices</t>
  </si>
  <si>
    <t>Laws of indices</t>
  </si>
  <si>
    <t>Probability</t>
  </si>
  <si>
    <t>Cumulative frequency</t>
  </si>
  <si>
    <t>Write a ratio</t>
  </si>
  <si>
    <t>Represent inequalities graphically</t>
  </si>
  <si>
    <t>Recurring decimals</t>
  </si>
  <si>
    <t>Area sector / arc length</t>
  </si>
  <si>
    <t>Exact trig values</t>
  </si>
  <si>
    <t>Dependent events</t>
  </si>
  <si>
    <t>Inverse proportion</t>
  </si>
  <si>
    <t>Pythagoras' theorem</t>
  </si>
  <si>
    <t>Quadratic graphs</t>
  </si>
  <si>
    <t>Turning point</t>
  </si>
  <si>
    <t>Simultaneous equations</t>
  </si>
  <si>
    <t>Surds</t>
  </si>
  <si>
    <t>Area (rectangle)</t>
  </si>
  <si>
    <t>Perimeter (rectangle)</t>
  </si>
  <si>
    <t>Inequality graphs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</si>
</sst>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/>
    </xf>
    <xf numFmtId="0" fontId="4" fillId="0" borderId="11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1" fontId="14" fillId="2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4" fillId="2" borderId="13" xfId="0" applyFont="1" applyFill="1" applyBorder="1" applyAlignment="1">
      <alignment horizontal="center"/>
    </xf>
    <xf numFmtId="1" fontId="14" fillId="2" borderId="8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1" fontId="19" fillId="0" borderId="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4" fillId="0" borderId="2" xfId="0" applyFont="1" applyBorder="1"/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" xfId="0" builtinId="0"/>
  </cellStyles>
  <dxfs count="1729"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3</xdr:col>
      <xdr:colOff>10591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600076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600075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596901</xdr:colOff>
      <xdr:row>43</xdr:row>
      <xdr:rowOff>85272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596900</xdr:colOff>
      <xdr:row>43</xdr:row>
      <xdr:rowOff>85272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1" totalsRowShown="0" headerRowDxfId="1728" dataDxfId="1726" headerRowBorderDxfId="1727" tableBorderDxfId="1725" totalsRowBorderDxfId="1724">
  <autoFilter ref="A7:F31" xr:uid="{6F26FF2F-2912-40FB-BFE0-C66EBD9587CE}"/>
  <tableColumns count="6">
    <tableColumn id="1" xr3:uid="{9DBDD8A3-AD5B-4E66-A3B6-208773710DDF}" name="Topic 1" dataDxfId="625"/>
    <tableColumn id="2" xr3:uid="{D1DA4773-C9AD-4C3E-8651-4FFF84E068D4}" name="Topic 2" dataDxfId="624"/>
    <tableColumn id="7" xr3:uid="{5E9F6AC6-4C15-4309-85E6-60390AEC98EF}" name="Total" dataDxfId="626">
      <calculatedColumnFormula>'Class Analysis'!G7</calculatedColumnFormula>
    </tableColumn>
    <tableColumn id="5" xr3:uid="{4BB8311E-8F61-4C27-9865-B203229A10F5}" name="Mark" dataDxfId="1723">
      <calculatedColumnFormula>'Marks per Question (fill in)'!E6</calculatedColumnFormula>
    </tableColumn>
    <tableColumn id="6" xr3:uid="{16DB308E-7190-46AF-8F7A-0077B003497A}" name="Revise" dataDxfId="627">
      <calculatedColumnFormula>'Class Analysis'!H7</calculatedColumnFormula>
    </tableColumn>
    <tableColumn id="8" xr3:uid="{67788487-D553-4F9E-A285-4F61B3CE48EA}" name="Revised" dataDxfId="1722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199" totalsRowShown="0" headerRowDxfId="1657" dataDxfId="1655" headerRowBorderDxfId="1656" tableBorderDxfId="1654" totalsRowBorderDxfId="1653">
  <autoFilter ref="G175:L199" xr:uid="{7CD310D3-280A-47E8-8404-A7E56D3A2977}"/>
  <tableColumns count="6">
    <tableColumn id="1" xr3:uid="{E1B928DF-1FCA-4F14-8A7D-C0084BD9740A}" name="Topic 1" dataDxfId="607"/>
    <tableColumn id="2" xr3:uid="{27AF2C40-66CB-4884-9517-7611D3543F6C}" name="Topic 2" dataDxfId="606"/>
    <tableColumn id="7" xr3:uid="{8093449C-FE79-4FE4-81EC-789269032668}" name="Total" dataDxfId="1652">
      <calculatedColumnFormula>'Class Analysis'!G7</calculatedColumnFormula>
    </tableColumn>
    <tableColumn id="5" xr3:uid="{1DC62B74-DE8C-4F25-9978-6765CBB49720}" name="Mark" dataDxfId="1651">
      <calculatedColumnFormula>'Marks per Question (fill in)'!Z34</calculatedColumnFormula>
    </tableColumn>
    <tableColumn id="6" xr3:uid="{971F0807-474F-4D61-AB7D-47F45C435255}" name="Revise" dataDxfId="420">
      <calculatedColumnFormula>Table24612[[#This Row],[Mark]]</calculatedColumnFormula>
    </tableColumn>
    <tableColumn id="8" xr3:uid="{ABBC2B8D-E260-4835-BA50-4BCB1BCD78EF}" name="Revised" dataDxfId="1650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1" totalsRowShown="0" headerRowDxfId="1649" dataDxfId="1647" headerRowBorderDxfId="1648" tableBorderDxfId="1646" totalsRowBorderDxfId="1645">
  <autoFilter ref="A217:F241" xr:uid="{814D9800-85F0-44A2-BB2F-B7FC0FC14745}"/>
  <tableColumns count="6">
    <tableColumn id="1" xr3:uid="{BC196C1D-AC01-4FDD-BDFE-11F6DF608E43}" name="Topic 1" dataDxfId="605"/>
    <tableColumn id="2" xr3:uid="{040AEF0B-9EC9-4EFF-B6DA-8F63F2EB8B4F}" name="Topic 2" dataDxfId="604"/>
    <tableColumn id="7" xr3:uid="{1288B4EF-527B-43DF-8AA1-4F2B7F938958}" name="Total" dataDxfId="1644">
      <calculatedColumnFormula>'Class Analysis'!G7</calculatedColumnFormula>
    </tableColumn>
    <tableColumn id="5" xr3:uid="{CC57DEFD-1A8B-4F00-B903-42A53B74CF0D}" name="Mark" dataDxfId="1643">
      <calculatedColumnFormula>'Marks per Question (fill in)'!E62</calculatedColumnFormula>
    </tableColumn>
    <tableColumn id="6" xr3:uid="{E3A6E4DA-E1DB-4728-AC85-5BADB6508B91}" name="Revise" dataDxfId="406">
      <calculatedColumnFormula>Table2513[[#This Row],[Mark]]</calculatedColumnFormula>
    </tableColumn>
    <tableColumn id="8" xr3:uid="{77EA23DB-B831-4CF0-B7FD-8F9C03CBEDDF}" name="Revised" dataDxfId="1642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1" totalsRowShown="0" headerRowDxfId="1641" dataDxfId="1639" headerRowBorderDxfId="1640" tableBorderDxfId="1638" totalsRowBorderDxfId="1637">
  <autoFilter ref="G217:L241" xr:uid="{DB83E8D0-2D66-4608-AFA4-C376DBC070F1}"/>
  <tableColumns count="6">
    <tableColumn id="1" xr3:uid="{FA7CC020-EC89-44C4-A983-4615D5453EF4}" name="Topic 1" dataDxfId="603"/>
    <tableColumn id="2" xr3:uid="{967CF9CC-F3EE-46F7-9FF5-579620E998C9}" name="Topic 2" dataDxfId="602"/>
    <tableColumn id="7" xr3:uid="{D552564E-4A6D-4839-9F90-E07A9762968B}" name="Total" dataDxfId="1636">
      <calculatedColumnFormula>'Class Analysis'!G7</calculatedColumnFormula>
    </tableColumn>
    <tableColumn id="5" xr3:uid="{488C528E-7657-43D0-8C04-07D2C559A438}" name="Mark" dataDxfId="1635">
      <calculatedColumnFormula>'Marks per Question (fill in)'!K62</calculatedColumnFormula>
    </tableColumn>
    <tableColumn id="6" xr3:uid="{8CC4F7F7-6F13-401C-9EE4-B7CDD9E4B7C8}" name="Revise" dataDxfId="392">
      <calculatedColumnFormula>Table24614[[#This Row],[Mark]]</calculatedColumnFormula>
    </tableColumn>
    <tableColumn id="8" xr3:uid="{92C047BA-6EB0-4676-B7C9-907FDD37A8AF}" name="Revised" dataDxfId="1634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83" totalsRowShown="0" headerRowDxfId="1633" dataDxfId="1631" headerRowBorderDxfId="1632" tableBorderDxfId="1630" totalsRowBorderDxfId="1629">
  <autoFilter ref="A259:F283" xr:uid="{24568CDF-A161-4671-AEAA-487A4B636A13}"/>
  <tableColumns count="6">
    <tableColumn id="1" xr3:uid="{45A6CF97-E090-4A50-A15D-AE04FF91B0AC}" name="Topic 1" dataDxfId="601"/>
    <tableColumn id="2" xr3:uid="{7CD8F864-177C-478D-9F83-07B47C3104AA}" name="Topic 2" dataDxfId="600"/>
    <tableColumn id="7" xr3:uid="{C1D2EDBE-660B-40AF-921B-2440E0C7344E}" name="Total" dataDxfId="1628">
      <calculatedColumnFormula>'Class Analysis'!G7</calculatedColumnFormula>
    </tableColumn>
    <tableColumn id="5" xr3:uid="{C31E33CB-B7A3-4536-A390-A7EFAB808D3B}" name="Mark" dataDxfId="1627">
      <calculatedColumnFormula>'Marks per Question (fill in)'!P62</calculatedColumnFormula>
    </tableColumn>
    <tableColumn id="6" xr3:uid="{65100CE3-1422-4D8C-B1F7-73E9BFB8D208}" name="Revise" dataDxfId="378">
      <calculatedColumnFormula>Table2515[[#This Row],[Mark]]</calculatedColumnFormula>
    </tableColumn>
    <tableColumn id="8" xr3:uid="{71947C26-FAE3-4259-B043-4BC97418E445}" name="Revised" dataDxfId="1626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83" totalsRowShown="0" headerRowDxfId="1625" dataDxfId="1623" headerRowBorderDxfId="1624" tableBorderDxfId="1622" totalsRowBorderDxfId="1621">
  <autoFilter ref="G259:L283" xr:uid="{02A34B99-5983-46FC-BFC7-BDCE991D8A2B}"/>
  <tableColumns count="6">
    <tableColumn id="1" xr3:uid="{D9EA3116-698D-410A-8594-B5475DB83A5D}" name="Topic 1" dataDxfId="599"/>
    <tableColumn id="2" xr3:uid="{2C733A15-AD54-4447-A3E9-3ED42DF36716}" name="Topic 2" dataDxfId="598"/>
    <tableColumn id="7" xr3:uid="{FAEE4CAD-FC37-48A4-953C-F5F91E437A26}" name="Total" dataDxfId="1620">
      <calculatedColumnFormula>'Class Analysis'!G7</calculatedColumnFormula>
    </tableColumn>
    <tableColumn id="5" xr3:uid="{37D40EFE-6053-445B-B1C9-B5997543057A}" name="Mark" dataDxfId="1619">
      <calculatedColumnFormula>'Marks per Question (fill in)'!U62</calculatedColumnFormula>
    </tableColumn>
    <tableColumn id="6" xr3:uid="{1DDEE928-4263-44E0-9FF7-DA0685F4667A}" name="Revise" dataDxfId="364">
      <calculatedColumnFormula>Table24616[[#This Row],[Mark]]</calculatedColumnFormula>
    </tableColumn>
    <tableColumn id="8" xr3:uid="{FDAC89F3-4553-4CDF-9BFD-C40711A0619D}" name="Revised" dataDxfId="1618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25" totalsRowShown="0" headerRowDxfId="1617" dataDxfId="1615" headerRowBorderDxfId="1616" tableBorderDxfId="1614" totalsRowBorderDxfId="1613">
  <autoFilter ref="G301:L325" xr:uid="{3E2AEC94-D3FC-424B-B9F2-377B10BC0029}"/>
  <tableColumns count="6">
    <tableColumn id="1" xr3:uid="{B19363C6-68C6-4AE3-8E40-A3A39FAE2C8E}" name="Topic 1" dataDxfId="595"/>
    <tableColumn id="2" xr3:uid="{169CED3E-6C13-44F5-A9B7-EA47022AB3E9}" name="Topic 2" dataDxfId="594"/>
    <tableColumn id="7" xr3:uid="{D164ECC5-E815-4E13-81DE-0D599DD63130}" name="Total" dataDxfId="1612">
      <calculatedColumnFormula>'Class Analysis'!G7</calculatedColumnFormula>
    </tableColumn>
    <tableColumn id="5" xr3:uid="{75987581-9FE7-4600-A4CE-BE0B2B77547A}" name="Mark" dataDxfId="1611">
      <calculatedColumnFormula>'Class Analysis (printable)'!U4</calculatedColumnFormula>
    </tableColumn>
    <tableColumn id="6" xr3:uid="{7A0056BF-100C-4D16-AB8A-ABBBB07B9821}" name="Revise" dataDxfId="336">
      <calculatedColumnFormula>Table2517[[#This Row],[Mark]]</calculatedColumnFormula>
    </tableColumn>
    <tableColumn id="8" xr3:uid="{49C028CF-5F9F-4C00-944B-FF72C3B75236}" name="Revised" dataDxfId="1610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67" totalsRowShown="0" headerRowDxfId="1609" dataDxfId="1607" headerRowBorderDxfId="1608" tableBorderDxfId="1606" totalsRowBorderDxfId="1605">
  <autoFilter ref="A343:F367" xr:uid="{988087FA-3198-4F40-9677-B6AEF20BA8CC}"/>
  <tableColumns count="6">
    <tableColumn id="1" xr3:uid="{2B1F8201-ACAE-4280-A0FF-9E33752D9506}" name="Topic 1" dataDxfId="593"/>
    <tableColumn id="2" xr3:uid="{56EC03C2-7076-4D7A-A0A9-63DABF02361C}" name="Topic 2" dataDxfId="592"/>
    <tableColumn id="7" xr3:uid="{AF0D7C2C-990A-422B-A015-80E3E2C7569A}" name="Total" dataDxfId="1604">
      <calculatedColumnFormula>'Class Analysis'!G7</calculatedColumnFormula>
    </tableColumn>
    <tableColumn id="5" xr3:uid="{B7C2DD3D-3865-4459-8884-FECEEE300D9B}" name="Mark" dataDxfId="1603">
      <calculatedColumnFormula>'Class Analysis'!X7</calculatedColumnFormula>
    </tableColumn>
    <tableColumn id="6" xr3:uid="{EBFACF63-2242-40BF-A66E-13A3D5E8484A}" name="Revise" dataDxfId="322">
      <calculatedColumnFormula>Table24618[[#This Row],[Mark]]</calculatedColumnFormula>
    </tableColumn>
    <tableColumn id="8" xr3:uid="{DB27E880-DA9A-4C16-962A-9A006C1960C5}" name="Revised" dataDxfId="1602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67" totalsRowShown="0" headerRowDxfId="1601" dataDxfId="1599" headerRowBorderDxfId="1600" tableBorderDxfId="1598" totalsRowBorderDxfId="1597">
  <autoFilter ref="G343:L367" xr:uid="{C5573272-2A2A-484A-8F1E-4FF545E48199}"/>
  <tableColumns count="6">
    <tableColumn id="1" xr3:uid="{03DDA1F1-24AF-4EC4-9B83-7BC2B2981B5E}" name="Topic 1" dataDxfId="591"/>
    <tableColumn id="2" xr3:uid="{12BA4C57-FB1B-404C-9024-332BEAC0B992}" name="Topic 2" dataDxfId="590"/>
    <tableColumn id="7" xr3:uid="{C5CEB3E9-EF8E-4508-911D-7E3A0664E368}" name="Total" dataDxfId="1596">
      <calculatedColumnFormula>'Class Analysis'!G7</calculatedColumnFormula>
    </tableColumn>
    <tableColumn id="5" xr3:uid="{04DB4339-E1FA-47D9-897D-2F6A5FF6D9EA}" name="Mark" dataDxfId="1595">
      <calculatedColumnFormula>'Class Analysis'!Y7</calculatedColumnFormula>
    </tableColumn>
    <tableColumn id="6" xr3:uid="{0FFEE39F-4D2B-4D02-8396-96C391889820}" name="Revise" dataDxfId="308">
      <calculatedColumnFormula>Table2519[[#This Row],[Mark]]</calculatedColumnFormula>
    </tableColumn>
    <tableColumn id="8" xr3:uid="{948678E8-BD39-4AAF-8790-3138F5D45849}" name="Revised" dataDxfId="1594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09" totalsRowShown="0" headerRowDxfId="1593" dataDxfId="1591" headerRowBorderDxfId="1592" tableBorderDxfId="1590" totalsRowBorderDxfId="1589">
  <autoFilter ref="A385:F409" xr:uid="{ACAC8DC2-BB17-4501-B4EF-BA0F04F45E09}"/>
  <tableColumns count="6">
    <tableColumn id="1" xr3:uid="{6753A8EF-800D-479D-A3D2-1928A8613616}" name="Topic 1" dataDxfId="589"/>
    <tableColumn id="2" xr3:uid="{CC1A98EC-3F2E-47E0-A0F9-EAF472304947}" name="Topic 2" dataDxfId="588"/>
    <tableColumn id="7" xr3:uid="{CB8DE2F2-13BD-4D03-8FE1-E7A02C251AA3}" name="Total" dataDxfId="1588">
      <calculatedColumnFormula>'Class Analysis'!G7</calculatedColumnFormula>
    </tableColumn>
    <tableColumn id="5" xr3:uid="{CA6216DB-E8C7-4481-BDAB-25AFB6EC2CCA}" name="Mark" dataDxfId="1587">
      <calculatedColumnFormula>'Class Analysis'!Z7</calculatedColumnFormula>
    </tableColumn>
    <tableColumn id="6" xr3:uid="{A2EB2C43-B027-446B-9EFB-7B6287B0A05A}" name="Revise" dataDxfId="294">
      <calculatedColumnFormula>Table24620[[#This Row],[Mark]]</calculatedColumnFormula>
    </tableColumn>
    <tableColumn id="8" xr3:uid="{60818A05-CCFD-445B-8138-F01BE8652777}" name="Revised" dataDxfId="1586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09" totalsRowShown="0" headerRowDxfId="1585" dataDxfId="1583" headerRowBorderDxfId="1584" tableBorderDxfId="1582" totalsRowBorderDxfId="1581">
  <autoFilter ref="G385:L409" xr:uid="{DA2D7EAA-01CC-4B6B-A04D-E0F6BDE06148}"/>
  <tableColumns count="6">
    <tableColumn id="1" xr3:uid="{B429DB85-8301-4ED1-82A3-988887FF7ED3}" name="Topic 1" dataDxfId="587"/>
    <tableColumn id="2" xr3:uid="{77FD2391-F3D5-4B2A-B147-F461A6F0091D}" name="Topic 2" dataDxfId="586"/>
    <tableColumn id="7" xr3:uid="{EBA67813-43CE-4CD8-ACDC-952C2643771F}" name="Total" dataDxfId="1580">
      <calculatedColumnFormula>'Class Analysis'!G7</calculatedColumnFormula>
    </tableColumn>
    <tableColumn id="5" xr3:uid="{1FE4857E-B16C-4943-A37C-0CFF50AD2C2E}" name="Mark" dataDxfId="1579">
      <calculatedColumnFormula>'Class Analysis'!AA7</calculatedColumnFormula>
    </tableColumn>
    <tableColumn id="6" xr3:uid="{F460E2CC-46A8-4E42-85A2-6368AA426244}" name="Revise" dataDxfId="280">
      <calculatedColumnFormula>Table2521[[#This Row],[Mark]]</calculatedColumnFormula>
    </tableColumn>
    <tableColumn id="8" xr3:uid="{DBB2E1AD-7AA2-4E0D-AD15-F00FDCFC230F}" name="Revised" dataDxfId="157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1" totalsRowShown="0" headerRowDxfId="1721" dataDxfId="1719" headerRowBorderDxfId="1720" tableBorderDxfId="1718" totalsRowBorderDxfId="1717">
  <autoFilter ref="G7:L31" xr:uid="{99EE5AEE-96CD-4EDE-BC16-910A8F94353A}"/>
  <tableColumns count="6">
    <tableColumn id="1" xr3:uid="{D2634DD8-D8C3-4744-AA82-ABDC6C6940CB}" name="Topic 1" dataDxfId="623"/>
    <tableColumn id="2" xr3:uid="{D457F831-A2CA-4E81-A160-0B5967E5E536}" name="Topic 2" dataDxfId="622"/>
    <tableColumn id="7" xr3:uid="{106E68CB-DA9F-4AFA-B105-5704A25E828C}" name="Total" dataDxfId="1716">
      <calculatedColumnFormula>'Class Analysis'!G7</calculatedColumnFormula>
    </tableColumn>
    <tableColumn id="5" xr3:uid="{6D274975-55FC-454A-99AD-2F4DE45D5975}" name="Mark" dataDxfId="1715">
      <calculatedColumnFormula>'Marks per Question (fill in)'!K6</calculatedColumnFormula>
    </tableColumn>
    <tableColumn id="6" xr3:uid="{3FC76E4F-D68A-405A-8749-397FF6375C36}" name="Revise" dataDxfId="532">
      <calculatedColumnFormula>Table24[[#This Row],[Mark]]</calculatedColumnFormula>
    </tableColumn>
    <tableColumn id="8" xr3:uid="{D03D9E5A-1EF3-4218-8FA0-F1B74AB2B771}" name="Revised" dataDxfId="1714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1" totalsRowShown="0" headerRowDxfId="1577" dataDxfId="1575" headerRowBorderDxfId="1576" tableBorderDxfId="1574" totalsRowBorderDxfId="1573">
  <autoFilter ref="A427:F451" xr:uid="{73D73A0C-2488-45E1-B610-09654BEE25D5}"/>
  <tableColumns count="6">
    <tableColumn id="1" xr3:uid="{15753DE4-DB77-41D9-9133-E9EEA1D257E4}" name="Topic 1" dataDxfId="585"/>
    <tableColumn id="2" xr3:uid="{6104E5C6-5A52-48CD-BF4D-24691667E9BD}" name="Topic 2" dataDxfId="584"/>
    <tableColumn id="7" xr3:uid="{DC89DF18-FCA2-4432-8187-B4047F4EC4C9}" name="Total" dataDxfId="1572">
      <calculatedColumnFormula>'Class Analysis'!G7</calculatedColumnFormula>
    </tableColumn>
    <tableColumn id="5" xr3:uid="{6CD57D62-3A7C-4CC7-9893-C6542BC94E2A}" name="Mark" dataDxfId="1571">
      <calculatedColumnFormula>'Class Analysis'!AB7</calculatedColumnFormula>
    </tableColumn>
    <tableColumn id="6" xr3:uid="{5A697422-785B-4FDD-ACCD-FFF0B402197F}" name="Revise" dataDxfId="266">
      <calculatedColumnFormula>Table24622[[#This Row],[Mark]]</calculatedColumnFormula>
    </tableColumn>
    <tableColumn id="8" xr3:uid="{28976F9F-CAB9-4197-ADF5-E34E2659327B}" name="Revised" dataDxfId="1570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1" totalsRowShown="0" headerRowDxfId="1569" dataDxfId="1567" headerRowBorderDxfId="1568" tableBorderDxfId="1566" totalsRowBorderDxfId="1565">
  <autoFilter ref="G427:L451" xr:uid="{BBFD0853-30A8-4110-AE81-8215D47A331F}"/>
  <tableColumns count="6">
    <tableColumn id="1" xr3:uid="{B550EE31-CF00-490F-A308-98B4E4B2FD36}" name="Topic 1" dataDxfId="583"/>
    <tableColumn id="2" xr3:uid="{ABF16180-F838-4607-86A9-F3329622285B}" name="Topic 2" dataDxfId="582"/>
    <tableColumn id="7" xr3:uid="{5F8750F8-3980-459C-87B7-242ACF56031D}" name="Total" dataDxfId="1564">
      <calculatedColumnFormula>'Class Analysis'!G7</calculatedColumnFormula>
    </tableColumn>
    <tableColumn id="5" xr3:uid="{DBC75C9C-8597-428B-8651-1A573216B6FF}" name="Mark" dataDxfId="1563">
      <calculatedColumnFormula>'Class Analysis'!AC7</calculatedColumnFormula>
    </tableColumn>
    <tableColumn id="6" xr3:uid="{ECC554E2-AC47-4A63-94BF-208FE7642E2B}" name="Revise" dataDxfId="252">
      <calculatedColumnFormula>Table2523[[#This Row],[Mark]]</calculatedColumnFormula>
    </tableColumn>
    <tableColumn id="8" xr3:uid="{BA095792-F5A4-400D-864F-697749A145A3}" name="Revised" dataDxfId="1562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493" totalsRowShown="0" headerRowDxfId="1561" dataDxfId="1559" headerRowBorderDxfId="1560" tableBorderDxfId="1558" totalsRowBorderDxfId="1557">
  <autoFilter ref="A469:F493" xr:uid="{341DB2A6-6C25-4E22-BF47-447E23E54AD6}"/>
  <tableColumns count="6">
    <tableColumn id="1" xr3:uid="{0A228E9B-0C6D-4FDF-80AB-D2CF41016312}" name="Topic 1" dataDxfId="581"/>
    <tableColumn id="2" xr3:uid="{BA00E7F6-E725-4756-828D-CD571873BB6A}" name="Topic 2" dataDxfId="580"/>
    <tableColumn id="7" xr3:uid="{EFF35B06-201C-464C-BC7C-E4B4948A9EE7}" name="Total" dataDxfId="1556">
      <calculatedColumnFormula>'Class Analysis'!G7</calculatedColumnFormula>
    </tableColumn>
    <tableColumn id="5" xr3:uid="{FE1F928E-71EB-40D3-ADCD-009903F8AFA3}" name="Mark" dataDxfId="1555">
      <calculatedColumnFormula>'Class Analysis'!AD7</calculatedColumnFormula>
    </tableColumn>
    <tableColumn id="6" xr3:uid="{F8F9BDD9-237F-4734-A22A-0262CAB33B85}" name="Revise" dataDxfId="238">
      <calculatedColumnFormula>Table24624[[#This Row],[Mark]]</calculatedColumnFormula>
    </tableColumn>
    <tableColumn id="8" xr3:uid="{F8669B76-A4AF-4E4C-B630-6D8123833D31}" name="Revised" dataDxfId="1554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493" totalsRowShown="0" headerRowDxfId="1553" dataDxfId="1551" headerRowBorderDxfId="1552" tableBorderDxfId="1550" totalsRowBorderDxfId="1549">
  <autoFilter ref="G469:L493" xr:uid="{02FF377C-8F67-49BF-BF13-A9F4C76E9263}"/>
  <tableColumns count="6">
    <tableColumn id="1" xr3:uid="{53A728D0-799C-4FEF-B9FF-25016827F1ED}" name="Topic 1" dataDxfId="579"/>
    <tableColumn id="2" xr3:uid="{C4DA1FD6-0BBF-493E-9E1E-4CD99FAB0CBB}" name="Topic 2" dataDxfId="578"/>
    <tableColumn id="7" xr3:uid="{0196DCF2-5F78-4C0C-BD03-A5339F0E2977}" name="Total" dataDxfId="1548">
      <calculatedColumnFormula>'Class Analysis'!G7</calculatedColumnFormula>
    </tableColumn>
    <tableColumn id="5" xr3:uid="{D40A121F-8CA5-4614-8EF2-F6C517EC2113}" name="Mark" dataDxfId="1547">
      <calculatedColumnFormula>'Class Analysis'!AE7</calculatedColumnFormula>
    </tableColumn>
    <tableColumn id="6" xr3:uid="{B4510306-484B-45F9-8B69-305B58E1EA21}" name="Revise" dataDxfId="224">
      <calculatedColumnFormula>Table2525[[#This Row],[Mark]]</calculatedColumnFormula>
    </tableColumn>
    <tableColumn id="8" xr3:uid="{0683BAA9-9FE3-4DA7-BADE-9D195470DD72}" name="Revised" dataDxfId="1546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35" totalsRowShown="0" headerRowDxfId="1545" dataDxfId="1543" headerRowBorderDxfId="1544" tableBorderDxfId="1542" totalsRowBorderDxfId="1541">
  <autoFilter ref="A511:F535" xr:uid="{4C851867-FBF7-4D36-976F-6E90B2307FE6}"/>
  <tableColumns count="6">
    <tableColumn id="1" xr3:uid="{D54BEE95-A2B1-4DBC-96D1-C75B36EF604B}" name="Topic 1" dataDxfId="577"/>
    <tableColumn id="2" xr3:uid="{A35C43B1-F0CF-4956-954A-D47435A8DCD8}" name="Topic 2" dataDxfId="576"/>
    <tableColumn id="7" xr3:uid="{E04DF832-99B5-4063-974C-77C68D9E5A0A}" name="Total" dataDxfId="1540">
      <calculatedColumnFormula>'Class Analysis'!G7</calculatedColumnFormula>
    </tableColumn>
    <tableColumn id="5" xr3:uid="{E6455C6D-9CF2-4263-8055-6BEC96A1F692}" name="Mark" dataDxfId="1539">
      <calculatedColumnFormula>'Class Analysis'!AF7</calculatedColumnFormula>
    </tableColumn>
    <tableColumn id="6" xr3:uid="{D8FA14B1-B318-4D17-A482-A2B6BF192AAF}" name="Revise" dataDxfId="210">
      <calculatedColumnFormula>Table24626[[#This Row],[Mark]]</calculatedColumnFormula>
    </tableColumn>
    <tableColumn id="8" xr3:uid="{C3EED0AD-DFF6-423C-93FD-48DABC092AD2}" name="Revised" dataDxfId="1538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35" totalsRowShown="0" headerRowDxfId="1537" dataDxfId="1535" headerRowBorderDxfId="1536" tableBorderDxfId="1534" totalsRowBorderDxfId="1533">
  <autoFilter ref="G511:L535" xr:uid="{7F0EE554-385F-4C3C-8138-A08C0344749B}"/>
  <tableColumns count="6">
    <tableColumn id="1" xr3:uid="{CCA61E48-C0D8-4DDD-82C3-A80F1065C8DF}" name="Topic 1" dataDxfId="575"/>
    <tableColumn id="2" xr3:uid="{75598666-29F3-41DB-A612-38B48A124ED5}" name="Topic 2" dataDxfId="574"/>
    <tableColumn id="7" xr3:uid="{2C03309B-01F0-4A96-B691-ED8CA04F1778}" name="Total" dataDxfId="1532">
      <calculatedColumnFormula>'Class Analysis'!G7</calculatedColumnFormula>
    </tableColumn>
    <tableColumn id="5" xr3:uid="{55BFBA7F-10AD-4707-BB49-B82B46D51402}" name="Mark" dataDxfId="1531">
      <calculatedColumnFormula>'Class Analysis'!AG7</calculatedColumnFormula>
    </tableColumn>
    <tableColumn id="6" xr3:uid="{C3B595D4-82BD-477E-A019-70F9CA612FA2}" name="Revise" dataDxfId="196">
      <calculatedColumnFormula>Table2527[[#This Row],[Mark]]</calculatedColumnFormula>
    </tableColumn>
    <tableColumn id="8" xr3:uid="{D68A89B5-C7EA-46AB-8B8F-BFFC6DF156E2}" name="Revised" dataDxfId="1530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77" totalsRowShown="0" headerRowDxfId="1529" dataDxfId="1527" headerRowBorderDxfId="1528" tableBorderDxfId="1526" totalsRowBorderDxfId="1525">
  <autoFilter ref="A553:F577" xr:uid="{F850D753-F6E2-4B3A-82A7-E262CA1B6E6E}"/>
  <tableColumns count="6">
    <tableColumn id="1" xr3:uid="{1BD47BF4-94D1-4183-A62C-419F8FAC33F0}" name="Topic 1" dataDxfId="573"/>
    <tableColumn id="2" xr3:uid="{1A6BA354-63C1-4109-B2E9-501B01DF36FE}" name="Topic 2" dataDxfId="572"/>
    <tableColumn id="7" xr3:uid="{BE5CE7D9-88F2-4ECE-9FBE-747E013DB9AA}" name="Total" dataDxfId="1524">
      <calculatedColumnFormula>'Class Analysis'!G7</calculatedColumnFormula>
    </tableColumn>
    <tableColumn id="5" xr3:uid="{BE6A5985-AD77-4DA9-8A36-45923B1D6EC4}" name="Mark" dataDxfId="1523">
      <calculatedColumnFormula>'Class Analysis'!AH7</calculatedColumnFormula>
    </tableColumn>
    <tableColumn id="6" xr3:uid="{181B4A3C-EF89-4455-A4DA-C1B25AAFFEF1}" name="Revise" dataDxfId="182">
      <calculatedColumnFormula>Table24628[[#This Row],[Mark]]</calculatedColumnFormula>
    </tableColumn>
    <tableColumn id="8" xr3:uid="{16C2B6E6-3E96-41DE-A65D-183469C1649C}" name="Revised" dataDxfId="1522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77" totalsRowShown="0" headerRowDxfId="1521" dataDxfId="1519" headerRowBorderDxfId="1520" tableBorderDxfId="1518" totalsRowBorderDxfId="1517">
  <autoFilter ref="G553:L577" xr:uid="{55354303-4C2D-477E-BCF4-393EB3006472}"/>
  <tableColumns count="6">
    <tableColumn id="1" xr3:uid="{8051EC2A-0A30-4E05-8621-DE7568CA638F}" name="Topic 1" dataDxfId="571"/>
    <tableColumn id="2" xr3:uid="{D792ECCA-7BB0-4BA9-B58F-0A72BFFF85C0}" name="Topic 2" dataDxfId="570"/>
    <tableColumn id="7" xr3:uid="{C84F0F70-F11D-40CC-8508-47710E15CB11}" name="Total" dataDxfId="1516">
      <calculatedColumnFormula>'Class Analysis'!G7</calculatedColumnFormula>
    </tableColumn>
    <tableColumn id="5" xr3:uid="{66CB3DFD-BF06-4F31-A31B-454C00BBB5D4}" name="Mark" dataDxfId="1515">
      <calculatedColumnFormula>'Class Analysis'!AI7</calculatedColumnFormula>
    </tableColumn>
    <tableColumn id="6" xr3:uid="{81D32056-8260-4132-A8FC-2CEDB0819945}" name="Revise" dataDxfId="168">
      <calculatedColumnFormula>Table2529[[#This Row],[Mark]]</calculatedColumnFormula>
    </tableColumn>
    <tableColumn id="8" xr3:uid="{CBE4258C-56F6-4EDD-B3C6-EEFA99A73A19}" name="Revised" dataDxfId="1514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19" totalsRowShown="0" headerRowDxfId="1513" dataDxfId="1511" headerRowBorderDxfId="1512" tableBorderDxfId="1510" totalsRowBorderDxfId="1509">
  <autoFilter ref="A595:F619" xr:uid="{10FDD7C6-C70D-4265-B6D7-8632C195D252}"/>
  <tableColumns count="6">
    <tableColumn id="1" xr3:uid="{842CA6A5-3596-41BC-A75A-3446FE91797C}" name="Topic 1" dataDxfId="569"/>
    <tableColumn id="2" xr3:uid="{DA07E33E-CA8E-4C30-BDCF-85FE0B7CD7E4}" name="Topic 2" dataDxfId="568"/>
    <tableColumn id="7" xr3:uid="{147B07F7-8DC1-4145-AA13-E038D5C444F0}" name="Total" dataDxfId="1508">
      <calculatedColumnFormula>'Class Analysis'!G7</calculatedColumnFormula>
    </tableColumn>
    <tableColumn id="5" xr3:uid="{B049D81B-FC84-40DF-9EB5-7553F6C63197}" name="Mark" dataDxfId="1507">
      <calculatedColumnFormula>'Class Analysis'!AJ7</calculatedColumnFormula>
    </tableColumn>
    <tableColumn id="6" xr3:uid="{3CE15EBB-CA92-4036-8DEE-9C6A3827F2B5}" name="Revise" dataDxfId="154">
      <calculatedColumnFormula>Table24630[[#This Row],[Mark]]</calculatedColumnFormula>
    </tableColumn>
    <tableColumn id="8" xr3:uid="{00D3EDE1-FA59-42F4-85D3-B3B3E5701063}" name="Revised" dataDxfId="1506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19" totalsRowShown="0" headerRowDxfId="1505" dataDxfId="1503" headerRowBorderDxfId="1504" tableBorderDxfId="1502" totalsRowBorderDxfId="1501">
  <autoFilter ref="G595:L619" xr:uid="{BF3339DC-E53E-4C3B-B381-92D8E8AF1F76}"/>
  <tableColumns count="6">
    <tableColumn id="1" xr3:uid="{D45733BB-9F9F-4C96-9A27-813063FE87D6}" name="Topic 1" dataDxfId="567"/>
    <tableColumn id="2" xr3:uid="{02269ACE-87D8-4643-ACDC-F923161395F8}" name="Topic 2" dataDxfId="566"/>
    <tableColumn id="7" xr3:uid="{4969E0BD-DAB5-417F-95F5-15D3DED01C06}" name="Total" dataDxfId="1500">
      <calculatedColumnFormula>'Class Analysis'!G7</calculatedColumnFormula>
    </tableColumn>
    <tableColumn id="5" xr3:uid="{42BC9CB3-B391-46CC-A1D6-CC6EF95F5523}" name="Mark" dataDxfId="1499">
      <calculatedColumnFormula>'Class Analysis'!AK7</calculatedColumnFormula>
    </tableColumn>
    <tableColumn id="6" xr3:uid="{31C2D497-CC08-4EAB-A3D8-CFDA6D50D1E2}" name="Revise" dataDxfId="140">
      <calculatedColumnFormula>Table252931[[#This Row],[Mark]]</calculatedColumnFormula>
    </tableColumn>
    <tableColumn id="8" xr3:uid="{AA498E0A-95F9-4F36-BC21-5D966F80D089}" name="Revised" dataDxfId="1498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73" totalsRowShown="0" headerRowDxfId="1713" dataDxfId="1711" headerRowBorderDxfId="1712" tableBorderDxfId="1710" totalsRowBorderDxfId="1709">
  <autoFilter ref="A49:F73" xr:uid="{8E9E8DD6-921C-473C-A610-F9D4DDA9DD09}"/>
  <tableColumns count="6">
    <tableColumn id="1" xr3:uid="{F153092A-CBC5-4E9F-91E4-49EB89E1D853}" name="Topic 1" dataDxfId="621"/>
    <tableColumn id="2" xr3:uid="{B17AAB13-4B05-42E9-A5E1-7AEEBD7799E6}" name="Topic 2" dataDxfId="620"/>
    <tableColumn id="7" xr3:uid="{B2B0C82E-695D-47F5-9A2E-0AE94544B696}" name="Total" dataDxfId="1708">
      <calculatedColumnFormula>'Class Analysis'!G7</calculatedColumnFormula>
    </tableColumn>
    <tableColumn id="5" xr3:uid="{E3AC9158-143D-49C7-95A0-A118C7CCC95D}" name="Mark" dataDxfId="1707">
      <calculatedColumnFormula>'Marks per Question (fill in)'!P6</calculatedColumnFormula>
    </tableColumn>
    <tableColumn id="6" xr3:uid="{5205FCFE-7C17-41DD-B7B0-D31AFCA35AA7}" name="Revise" dataDxfId="518">
      <calculatedColumnFormula>Table25[[#This Row],[Mark]]</calculatedColumnFormula>
    </tableColumn>
    <tableColumn id="8" xr3:uid="{8792E6A3-1237-4B10-AE23-41CE060E8BF4}" name="Revised" dataDxfId="1706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1" totalsRowShown="0" headerRowDxfId="1497" dataDxfId="1495" headerRowBorderDxfId="1496" tableBorderDxfId="1494" totalsRowBorderDxfId="1493">
  <autoFilter ref="A637:F661" xr:uid="{31BB6BA1-4851-406F-969F-CBC3A03F3616}"/>
  <tableColumns count="6">
    <tableColumn id="1" xr3:uid="{7FA6E620-390B-4514-AF22-41E449C637A2}" name="Topic 1" dataDxfId="565"/>
    <tableColumn id="2" xr3:uid="{BD10F9E9-61E9-4993-A69A-5D109DF6ED67}" name="Topic 2" dataDxfId="564"/>
    <tableColumn id="7" xr3:uid="{2D11A320-A770-4A0A-9ACF-F817B1FC99BD}" name="Total" dataDxfId="1492">
      <calculatedColumnFormula>'Class Analysis'!G7</calculatedColumnFormula>
    </tableColumn>
    <tableColumn id="5" xr3:uid="{1F415AF2-2CC0-4411-B23F-4C94FF5EF4F5}" name="Mark" dataDxfId="1491">
      <calculatedColumnFormula>'Class Analysis'!AL7</calculatedColumnFormula>
    </tableColumn>
    <tableColumn id="6" xr3:uid="{3558925C-FE71-4CBD-8429-B170E0C436B9}" name="Revise" dataDxfId="126">
      <calculatedColumnFormula>Table2463032[[#This Row],[Mark]]</calculatedColumnFormula>
    </tableColumn>
    <tableColumn id="8" xr3:uid="{90716324-8DF5-4C46-BA04-F9A1AB72577B}" name="Revised" dataDxfId="1490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1" totalsRowShown="0" headerRowDxfId="1489" dataDxfId="1487" headerRowBorderDxfId="1488" tableBorderDxfId="1486" totalsRowBorderDxfId="1485">
  <autoFilter ref="G637:L661" xr:uid="{982AFFAC-1D7C-43AE-94F0-5314B98F0BBF}"/>
  <tableColumns count="6">
    <tableColumn id="1" xr3:uid="{42ABB28F-B669-47B3-ACB6-822ACBE276B3}" name="Topic 1" dataDxfId="563"/>
    <tableColumn id="2" xr3:uid="{8173FC64-EEBD-486D-8262-77515CA523F6}" name="Topic 2" dataDxfId="562"/>
    <tableColumn id="7" xr3:uid="{D771A6C5-1D6A-43C2-AC1C-03710A489058}" name="Total" dataDxfId="1484">
      <calculatedColumnFormula>'Class Analysis'!G7</calculatedColumnFormula>
    </tableColumn>
    <tableColumn id="5" xr3:uid="{9FE8C6B9-3821-456B-B98E-266FE1505F18}" name="Mark" dataDxfId="1483">
      <calculatedColumnFormula>'Class Analysis'!AM7</calculatedColumnFormula>
    </tableColumn>
    <tableColumn id="6" xr3:uid="{FBF787D5-F32F-44D6-A066-E13914FD9F0B}" name="Revise" dataDxfId="112">
      <calculatedColumnFormula>Table252933[[#This Row],[Mark]]</calculatedColumnFormula>
    </tableColumn>
    <tableColumn id="8" xr3:uid="{C492726F-3E28-46BF-B7C1-B7741A79102D}" name="Revised" dataDxfId="1482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03" totalsRowShown="0" headerRowDxfId="1481" dataDxfId="1479" headerRowBorderDxfId="1480" tableBorderDxfId="1478" totalsRowBorderDxfId="1477">
  <autoFilter ref="A679:F703" xr:uid="{8DE669AD-A09D-44C7-BEEA-2C543BFE10A5}"/>
  <tableColumns count="6">
    <tableColumn id="1" xr3:uid="{EF45D6CA-1F41-4C9C-8F88-73C84095976D}" name="Topic 1" dataDxfId="561"/>
    <tableColumn id="2" xr3:uid="{659B228D-19B3-4278-AF05-2861344AF96D}" name="Topic 2" dataDxfId="560"/>
    <tableColumn id="7" xr3:uid="{577F6134-069C-4E7D-BD38-F8EF2C896240}" name="Total" dataDxfId="1476">
      <calculatedColumnFormula>'Class Analysis'!G7</calculatedColumnFormula>
    </tableColumn>
    <tableColumn id="5" xr3:uid="{2607A899-09AF-4FA4-A7C9-5DAC7EDE0C3F}" name="Mark" dataDxfId="1475">
      <calculatedColumnFormula>'Class Analysis'!AN7</calculatedColumnFormula>
    </tableColumn>
    <tableColumn id="6" xr3:uid="{44DA9DDB-291F-4D00-984F-A12922D5E34F}" name="Revise" dataDxfId="98">
      <calculatedColumnFormula>Table2463034[[#This Row],[Mark]]</calculatedColumnFormula>
    </tableColumn>
    <tableColumn id="8" xr3:uid="{A289A2B2-E551-4602-B37C-B8B5C905B492}" name="Revised" dataDxfId="1474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03" totalsRowShown="0" headerRowDxfId="1473" dataDxfId="1471" headerRowBorderDxfId="1472" tableBorderDxfId="1470" totalsRowBorderDxfId="1469">
  <autoFilter ref="G679:L703" xr:uid="{FD6EA586-A502-4509-9E8A-1817493F7BA1}"/>
  <tableColumns count="6">
    <tableColumn id="1" xr3:uid="{7DC297F5-2C03-469B-B829-3BCED5B92A3C}" name="Topic 1" dataDxfId="559"/>
    <tableColumn id="2" xr3:uid="{44D9A0CD-1C78-4B4F-9B6E-15C9D85F9AF5}" name="Topic 2" dataDxfId="558"/>
    <tableColumn id="7" xr3:uid="{BDBBB57D-625B-4D38-9D97-7A12C7CED4BF}" name="Total" dataDxfId="1468">
      <calculatedColumnFormula>'Class Analysis'!G7</calculatedColumnFormula>
    </tableColumn>
    <tableColumn id="5" xr3:uid="{281D49E9-AEDA-45FF-9A39-BFDDEC41E0A0}" name="Mark" dataDxfId="1467">
      <calculatedColumnFormula>'Class Analysis'!AO7</calculatedColumnFormula>
    </tableColumn>
    <tableColumn id="6" xr3:uid="{F77D7E9A-178D-4924-BA2D-4C743490D72D}" name="Revise" dataDxfId="84">
      <calculatedColumnFormula>Table252935[[#This Row],[Mark]]</calculatedColumnFormula>
    </tableColumn>
    <tableColumn id="8" xr3:uid="{DC2AC885-8DB3-4190-8B84-3F551111CE08}" name="Revised" dataDxfId="1466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45" totalsRowShown="0" headerRowDxfId="1465" dataDxfId="1463" headerRowBorderDxfId="1464" tableBorderDxfId="1462" totalsRowBorderDxfId="1461">
  <autoFilter ref="A721:F745" xr:uid="{E839B93E-5B64-4F58-B3ED-1694F2780F16}"/>
  <tableColumns count="6">
    <tableColumn id="1" xr3:uid="{01A13BE5-E844-4E26-8EB1-C2915082869A}" name="Topic 1" dataDxfId="557"/>
    <tableColumn id="2" xr3:uid="{931A4D8E-BEBC-4C26-95C6-EF72D4D9B4C4}" name="Topic 2" dataDxfId="556"/>
    <tableColumn id="7" xr3:uid="{3EFD92C4-E182-438F-9058-AD2F30896415}" name="Total" dataDxfId="1460">
      <calculatedColumnFormula>'Class Analysis'!G7</calculatedColumnFormula>
    </tableColumn>
    <tableColumn id="5" xr3:uid="{9B886A05-5A15-4662-94E4-88D91FB69EC1}" name="Mark" dataDxfId="1459">
      <calculatedColumnFormula>'Class Analysis'!AP7</calculatedColumnFormula>
    </tableColumn>
    <tableColumn id="6" xr3:uid="{B7A30B24-D432-4F12-897B-E77EB0A6704B}" name="Revise" dataDxfId="70">
      <calculatedColumnFormula>Table2463036[[#This Row],[Mark]]</calculatedColumnFormula>
    </tableColumn>
    <tableColumn id="8" xr3:uid="{3D12AC56-4977-4411-8242-B9F7655E8DB4}" name="Revised" dataDxfId="1458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25" totalsRowShown="0" headerRowDxfId="1457" dataDxfId="1455" headerRowBorderDxfId="1456" tableBorderDxfId="1454" totalsRowBorderDxfId="1453">
  <autoFilter ref="A301:F325" xr:uid="{20F4DEAB-C22B-4802-B4C2-C5FF25C518EA}"/>
  <tableColumns count="6">
    <tableColumn id="1" xr3:uid="{B628BD56-E73E-4133-9199-F1D44FD9412B}" name="Topic 1" dataDxfId="597"/>
    <tableColumn id="2" xr3:uid="{24FC5240-3041-436E-9D81-EBC9DD7018B3}" name="Topic 2" dataDxfId="596"/>
    <tableColumn id="7" xr3:uid="{0DDB648C-3336-4A25-AB9F-BF341B614065}" name="Total" dataDxfId="1452">
      <calculatedColumnFormula>'Class Analysis'!G7</calculatedColumnFormula>
    </tableColumn>
    <tableColumn id="5" xr3:uid="{7D8D994D-0BE2-40A7-9D24-7078A41A300E}" name="Mark" dataDxfId="1451">
      <calculatedColumnFormula>'Marks per Question (fill in)'!Z62</calculatedColumnFormula>
    </tableColumn>
    <tableColumn id="6" xr3:uid="{AFEFC1D1-D361-4CD7-91D9-D185B9252CD6}" name="Revise" dataDxfId="350">
      <calculatedColumnFormula>Table251537[[#This Row],[Mark]]</calculatedColumnFormula>
    </tableColumn>
    <tableColumn id="8" xr3:uid="{C4191C4A-8FFA-4C38-9257-063E2CC0A64B}" name="Revised" dataDxfId="1450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45" totalsRowShown="0" headerRowDxfId="1449" dataDxfId="1447" headerRowBorderDxfId="1448" tableBorderDxfId="1446" totalsRowBorderDxfId="1445">
  <autoFilter ref="G721:L745" xr:uid="{DA648C5D-BC5D-495A-AAB2-FA4110DDF136}"/>
  <tableColumns count="6">
    <tableColumn id="1" xr3:uid="{9A3158F0-F3DC-44D4-84DF-9CBC113C02A1}" name="Topic 1" dataDxfId="555"/>
    <tableColumn id="2" xr3:uid="{70335F90-6040-4259-8F4D-31F72582852A}" name="Topic 2" dataDxfId="554"/>
    <tableColumn id="7" xr3:uid="{A2942A44-98B8-40AC-ABE7-0D385BDC6FBA}" name="Total" dataDxfId="1444">
      <calculatedColumnFormula>'Class Analysis'!G7</calculatedColumnFormula>
    </tableColumn>
    <tableColumn id="5" xr3:uid="{F8FC79B1-01E7-4B73-ABF1-56C6A6CC9405}" name="Mark" dataDxfId="1443">
      <calculatedColumnFormula>'Marks per Question (fill in)'!E202</calculatedColumnFormula>
    </tableColumn>
    <tableColumn id="6" xr3:uid="{67BBF94A-0B31-4BDE-9667-49A63F16DD93}" name="Revise" dataDxfId="56">
      <calculatedColumnFormula>Table246303676[[#This Row],[Mark]]</calculatedColumnFormula>
    </tableColumn>
    <tableColumn id="8" xr3:uid="{82DDE3D8-F315-489B-87C3-06D1E9A912AE}" name="Revised" dataDxfId="1442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87" totalsRowShown="0" headerRowDxfId="1441" dataDxfId="1439" headerRowBorderDxfId="1440" tableBorderDxfId="1438" totalsRowBorderDxfId="1437">
  <autoFilter ref="A763:F787" xr:uid="{80ABCF30-897D-4840-A819-2E356FEFCD71}"/>
  <tableColumns count="6">
    <tableColumn id="1" xr3:uid="{0F895589-974B-4682-B64E-5EB4FDE6CC6D}" name="Topic 1" dataDxfId="553"/>
    <tableColumn id="2" xr3:uid="{7306B025-D95C-4252-BCB4-4A05B8C1BA87}" name="Topic 2" dataDxfId="552"/>
    <tableColumn id="7" xr3:uid="{16EBECAA-2FDE-4155-A1A2-DA223AAD1910}" name="Total" dataDxfId="1436">
      <calculatedColumnFormula>'Class Analysis'!G7</calculatedColumnFormula>
    </tableColumn>
    <tableColumn id="5" xr3:uid="{A9E7E87F-71DC-40DC-8E8D-303FBF36570E}" name="Mark" dataDxfId="1435">
      <calculatedColumnFormula>'Marks per Question (fill in)'!K202</calculatedColumnFormula>
    </tableColumn>
    <tableColumn id="6" xr3:uid="{6E981E92-D273-462D-92E5-8E3EE28E39E6}" name="Revise" dataDxfId="42">
      <calculatedColumnFormula>Table246303677[[#This Row],[Mark]]</calculatedColumnFormula>
    </tableColumn>
    <tableColumn id="8" xr3:uid="{7ECA2981-9E1E-429A-A898-3A1A0980E1CE}" name="Revised" dataDxfId="1434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87" totalsRowShown="0" headerRowDxfId="1433" dataDxfId="1431" headerRowBorderDxfId="1432" tableBorderDxfId="1430" totalsRowBorderDxfId="1429">
  <autoFilter ref="G763:L787" xr:uid="{DC9D51D2-B904-495A-B284-E4C71C328666}"/>
  <tableColumns count="6">
    <tableColumn id="1" xr3:uid="{08523231-95E0-4B7E-BF89-0EC138DFF770}" name="Topic 1" dataDxfId="551"/>
    <tableColumn id="2" xr3:uid="{71DA71DF-9742-49D2-A479-4A61D3D6F0FE}" name="Topic 2" dataDxfId="550"/>
    <tableColumn id="7" xr3:uid="{C1D23E24-3A0C-4A3C-9442-AA738647A40E}" name="Total" dataDxfId="1428">
      <calculatedColumnFormula>'Class Analysis'!G7</calculatedColumnFormula>
    </tableColumn>
    <tableColumn id="5" xr3:uid="{B399662A-B97A-40F7-8466-C2AEABD16BB9}" name="Mark" dataDxfId="1427">
      <calculatedColumnFormula>'Marks per Question (fill in)'!P202</calculatedColumnFormula>
    </tableColumn>
    <tableColumn id="6" xr3:uid="{593027F7-6BFD-46DF-ACF5-43D733A0B076}" name="Revise" dataDxfId="28">
      <calculatedColumnFormula>Table246303678[[#This Row],[Mark]]</calculatedColumnFormula>
    </tableColumn>
    <tableColumn id="8" xr3:uid="{1A0F6B21-7C58-404E-9CD6-44B0AB4855E8}" name="Revised" dataDxfId="1426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29" totalsRowShown="0" headerRowDxfId="1425" dataDxfId="1423" headerRowBorderDxfId="1424" tableBorderDxfId="1422" totalsRowBorderDxfId="1421">
  <autoFilter ref="A805:F829" xr:uid="{B7CEFC37-4969-4AF3-8B9E-6DC2E1F1852A}"/>
  <tableColumns count="6">
    <tableColumn id="1" xr3:uid="{0F0C6558-CB8D-4253-9815-2FB572D2C4FB}" name="Topic 1" dataDxfId="549"/>
    <tableColumn id="2" xr3:uid="{540C3622-5973-4E2B-9C84-EE0160A4A0EE}" name="Topic 2" dataDxfId="548"/>
    <tableColumn id="7" xr3:uid="{03CEBE71-D9BB-49DC-AD0E-48EBA2052861}" name="Total" dataDxfId="1420">
      <calculatedColumnFormula>'Class Analysis'!G7</calculatedColumnFormula>
    </tableColumn>
    <tableColumn id="5" xr3:uid="{ED84BB03-A32A-482D-962D-4F7AE56F4416}" name="Mark" dataDxfId="1419">
      <calculatedColumnFormula>'Marks per Question (fill in)'!U202</calculatedColumnFormula>
    </tableColumn>
    <tableColumn id="6" xr3:uid="{956C5D5A-C809-4C57-A535-6AFE69CC649C}" name="Revise" dataDxfId="14">
      <calculatedColumnFormula>Table246303679[[#This Row],[Mark]]</calculatedColumnFormula>
    </tableColumn>
    <tableColumn id="8" xr3:uid="{A10F3D8A-7C56-4241-97CE-DAEB07300D90}" name="Revised" dataDxfId="1418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73" totalsRowShown="0" headerRowDxfId="1705" dataDxfId="1703" headerRowBorderDxfId="1704" tableBorderDxfId="1702" totalsRowBorderDxfId="1701">
  <autoFilter ref="G49:L73" xr:uid="{2D60AB8B-72D4-48BE-A709-CB5A67706951}"/>
  <tableColumns count="6">
    <tableColumn id="1" xr3:uid="{B4822DFE-7CAD-458F-9738-24F38F71953E}" name="Topic 1" dataDxfId="619"/>
    <tableColumn id="2" xr3:uid="{8ADE9147-F09A-48F6-B9FB-C93FD4FADAE7}" name="Topic 2" dataDxfId="618"/>
    <tableColumn id="7" xr3:uid="{72F5C3DF-0572-47FD-A6CB-0B7928298FC8}" name="Total" dataDxfId="1700">
      <calculatedColumnFormula>'Class Analysis'!G7</calculatedColumnFormula>
    </tableColumn>
    <tableColumn id="5" xr3:uid="{06A2BF7E-B545-4E7A-96F8-175DE852CB36}" name="Mark" dataDxfId="1699">
      <calculatedColumnFormula>'Marks per Question (fill in)'!U6</calculatedColumnFormula>
    </tableColumn>
    <tableColumn id="6" xr3:uid="{44C48B2E-1C13-42EC-92EA-1AECC78E6E0E}" name="Revise" dataDxfId="504">
      <calculatedColumnFormula>Table246[[#This Row],[Mark]]</calculatedColumnFormula>
    </tableColumn>
    <tableColumn id="8" xr3:uid="{C0D4A54C-350E-43E3-A450-619C7854D084}" name="Revised" dataDxfId="1698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29" totalsRowShown="0" headerRowDxfId="1417" dataDxfId="1415" headerRowBorderDxfId="1416" tableBorderDxfId="1414" totalsRowBorderDxfId="1413">
  <autoFilter ref="G805:L829" xr:uid="{FA362771-D663-4E6F-8500-742A056066E1}"/>
  <tableColumns count="6">
    <tableColumn id="1" xr3:uid="{873077D7-4FDF-4A7C-8E0D-63633BF1205E}" name="Topic 1" dataDxfId="547"/>
    <tableColumn id="2" xr3:uid="{A1C8ADC3-6D5B-4313-9900-5881FF21B4B9}" name="Topic 2" dataDxfId="546"/>
    <tableColumn id="7" xr3:uid="{72A30384-09F5-4B74-B68D-7B04CD42A152}" name="Total" dataDxfId="1412">
      <calculatedColumnFormula>'Class Analysis'!G7</calculatedColumnFormula>
    </tableColumn>
    <tableColumn id="5" xr3:uid="{BE3351FC-818A-4695-865C-665DBE5B686D}" name="Mark" dataDxfId="1411">
      <calculatedColumnFormula>'Marks per Question (fill in)'!Z202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1410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1409" dataDxfId="1408">
  <autoFilter ref="C2:D10" xr:uid="{3DC3E0D1-0418-4AC1-829D-BBCC5961E1AD}"/>
  <tableColumns count="2">
    <tableColumn id="1" xr3:uid="{8198F25D-7AD1-4261-95D3-FC00C9EBC60C}" name="Total Mark" dataDxfId="1407"/>
    <tableColumn id="2" xr3:uid="{060600CA-9335-4450-B049-50CB518763F6}" name="Grade" dataDxfId="140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15" totalsRowShown="0" headerRowDxfId="1697" dataDxfId="1695" headerRowBorderDxfId="1696" tableBorderDxfId="1694" totalsRowBorderDxfId="1693">
  <autoFilter ref="A91:F115" xr:uid="{449A691B-DB01-45CA-BB43-6416A4A603F5}"/>
  <tableColumns count="6">
    <tableColumn id="1" xr3:uid="{0EE7FE26-3972-4076-984D-81322BFA0E32}" name="Topic 1" dataDxfId="617"/>
    <tableColumn id="2" xr3:uid="{64220E2E-2CCA-46EC-8709-7CCB3C21ABE8}" name="Topic 2" dataDxfId="616"/>
    <tableColumn id="7" xr3:uid="{7CEFA198-2D21-47DA-98E8-2C5A02C6811C}" name="Total" dataDxfId="1692">
      <calculatedColumnFormula>'Class Analysis'!G7</calculatedColumnFormula>
    </tableColumn>
    <tableColumn id="5" xr3:uid="{C62AA31E-A944-413C-8689-B2B19E836928}" name="Mark" dataDxfId="1691">
      <calculatedColumnFormula>'Marks per Question (fill in)'!Z6</calculatedColumnFormula>
    </tableColumn>
    <tableColumn id="6" xr3:uid="{22AD3C33-D5F7-4961-97DC-5A83DAD74B9A}" name="Revise" dataDxfId="490">
      <calculatedColumnFormula>Table257[[#This Row],[Mark]]</calculatedColumnFormula>
    </tableColumn>
    <tableColumn id="8" xr3:uid="{F3AB4F23-39FF-4D19-A9F3-E5DBE2EB6711}" name="Revised" dataDxfId="169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15" totalsRowShown="0" headerRowDxfId="1689" dataDxfId="1687" headerRowBorderDxfId="1688" tableBorderDxfId="1686" totalsRowBorderDxfId="1685">
  <autoFilter ref="G91:L115" xr:uid="{0653B9AB-EC28-4A90-8A5B-CAF0A5EC9FA9}"/>
  <tableColumns count="6">
    <tableColumn id="1" xr3:uid="{74C7CBA2-411E-4A43-87F8-9E0A9FEBEBAD}" name="Topic 1" dataDxfId="615"/>
    <tableColumn id="2" xr3:uid="{CF844E2A-201F-447E-9827-109D875E7503}" name="Topic 2" dataDxfId="614"/>
    <tableColumn id="7" xr3:uid="{DCAB8F14-C0E9-4287-995B-033F78D9F6B9}" name="Total" dataDxfId="1684">
      <calculatedColumnFormula>'Class Analysis'!G7</calculatedColumnFormula>
    </tableColumn>
    <tableColumn id="5" xr3:uid="{28C53AB5-916F-4356-8D88-CD6435DF3E76}" name="Mark" dataDxfId="1683">
      <calculatedColumnFormula>'Marks per Question (fill in)'!E34</calculatedColumnFormula>
    </tableColumn>
    <tableColumn id="6" xr3:uid="{65D43540-20A2-484B-BC3B-40850A271D28}" name="Revise" dataDxfId="476">
      <calculatedColumnFormula>Table2468[[#This Row],[Mark]]</calculatedColumnFormula>
    </tableColumn>
    <tableColumn id="8" xr3:uid="{F2D14B45-9839-42DE-8F51-385A5D413C44}" name="Revised" dataDxfId="1682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57" totalsRowShown="0" headerRowDxfId="1681" dataDxfId="1679" headerRowBorderDxfId="1680" tableBorderDxfId="1678" totalsRowBorderDxfId="1677">
  <autoFilter ref="A133:F157" xr:uid="{F2D29839-EB6A-4E6D-9DE2-B2C6627C81EC}"/>
  <tableColumns count="6">
    <tableColumn id="1" xr3:uid="{C48F61E4-79C6-4F8F-8A2E-22B0C270AD5B}" name="Topic 1" dataDxfId="613"/>
    <tableColumn id="2" xr3:uid="{6CDA2911-EE66-494D-85B0-5E4DA5282BC1}" name="Topic 2" dataDxfId="612"/>
    <tableColumn id="7" xr3:uid="{1D36B15F-84D1-467D-BCE5-A489DDAE2C26}" name="Total" dataDxfId="1676">
      <calculatedColumnFormula>'Class Analysis'!G7</calculatedColumnFormula>
    </tableColumn>
    <tableColumn id="5" xr3:uid="{4C492819-06D9-4DFD-A712-0D58A886B46C}" name="Mark" dataDxfId="1675">
      <calculatedColumnFormula>'Marks per Question (fill in)'!K34</calculatedColumnFormula>
    </tableColumn>
    <tableColumn id="6" xr3:uid="{DD66BED7-6AE4-4066-A15C-8045FB6939BD}" name="Revise" dataDxfId="462">
      <calculatedColumnFormula>Table259[[#This Row],[Mark]]</calculatedColumnFormula>
    </tableColumn>
    <tableColumn id="8" xr3:uid="{824AC6CC-383E-49F7-9F16-5F49AF5518F4}" name="Revised" dataDxfId="1674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57" totalsRowShown="0" headerRowDxfId="1673" dataDxfId="1671" headerRowBorderDxfId="1672" tableBorderDxfId="1670" totalsRowBorderDxfId="1669">
  <autoFilter ref="G133:L157" xr:uid="{98874EEC-27F5-49A3-80F2-CCD3FB81CDEB}"/>
  <tableColumns count="6">
    <tableColumn id="1" xr3:uid="{25CA5470-9E72-441A-AC9C-9AAA4F6EA74B}" name="Topic 1" dataDxfId="611"/>
    <tableColumn id="2" xr3:uid="{276D201B-508B-412A-8A7B-7C1478401324}" name="Topic 2" dataDxfId="610"/>
    <tableColumn id="7" xr3:uid="{B1E7CD48-F35E-42CC-8860-08772AEE3557}" name="Total" dataDxfId="1668">
      <calculatedColumnFormula>'Class Analysis'!G7</calculatedColumnFormula>
    </tableColumn>
    <tableColumn id="5" xr3:uid="{B8F5F209-6DE0-4151-96DB-2B1A17EFC9DA}" name="Mark" dataDxfId="1667">
      <calculatedColumnFormula>'Marks per Question (fill in)'!P34</calculatedColumnFormula>
    </tableColumn>
    <tableColumn id="6" xr3:uid="{DC319B67-CEEA-4DF6-AED8-ECC289627177}" name="Revise" dataDxfId="448">
      <calculatedColumnFormula>Table24610[[#This Row],[Mark]]</calculatedColumnFormula>
    </tableColumn>
    <tableColumn id="8" xr3:uid="{5DE390E8-1C2B-4EFA-88C1-A2FA2372463C}" name="Revised" dataDxfId="1666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199" totalsRowShown="0" headerRowDxfId="1665" dataDxfId="1663" headerRowBorderDxfId="1664" tableBorderDxfId="1662" totalsRowBorderDxfId="1661">
  <autoFilter ref="A175:F199" xr:uid="{E081AF99-51F1-4554-8DBD-AAA82AF897F5}"/>
  <tableColumns count="6">
    <tableColumn id="1" xr3:uid="{87089E3F-0F48-422B-B96F-FCA35CC36A81}" name="Topic 1" dataDxfId="609"/>
    <tableColumn id="2" xr3:uid="{EE60AA6C-8B5E-4344-AFFA-321092AD68EF}" name="Topic 2" dataDxfId="608"/>
    <tableColumn id="7" xr3:uid="{1F80D2D3-8878-4D83-A6EC-B24E7E183D22}" name="Total" dataDxfId="1660">
      <calculatedColumnFormula>'Class Analysis'!G7</calculatedColumnFormula>
    </tableColumn>
    <tableColumn id="5" xr3:uid="{89A854FD-FA77-488A-ADB6-CCE3EEED7E88}" name="Mark" dataDxfId="1659">
      <calculatedColumnFormula>'Marks per Question (fill in)'!U34</calculatedColumnFormula>
    </tableColumn>
    <tableColumn id="6" xr3:uid="{C283BEBD-B382-42AE-8506-843688662DF9}" name="Revise" dataDxfId="434">
      <calculatedColumnFormula>Table2511[[#This Row],[Mark]]</calculatedColumnFormula>
    </tableColumn>
    <tableColumn id="8" xr3:uid="{DC9E4BE7-F619-40B3-9AFD-D5ABE25FC390}" name="Revised" dataDxfId="1658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D17" sqref="D17"/>
    </sheetView>
  </sheetViews>
  <sheetFormatPr defaultRowHeight="17" x14ac:dyDescent="0.5"/>
  <cols>
    <col min="1" max="1" width="10.1796875" style="11" customWidth="1"/>
    <col min="2" max="2" width="30.26953125" style="11" customWidth="1"/>
    <col min="3" max="3" width="12.26953125" style="11" customWidth="1"/>
    <col min="4" max="4" width="20.81640625" style="11" customWidth="1"/>
    <col min="5" max="5" width="11.1796875" style="11" customWidth="1"/>
    <col min="6" max="14" width="11.08984375" style="11" customWidth="1"/>
    <col min="15" max="15" width="6.1796875" style="11" customWidth="1"/>
    <col min="16" max="16384" width="8.7265625" style="11"/>
  </cols>
  <sheetData>
    <row r="1" spans="1:19" ht="17.5" thickBot="1" x14ac:dyDescent="0.5500000000000000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22.5" thickBot="1" x14ac:dyDescent="0.7">
      <c r="A2" s="18"/>
      <c r="B2" s="12" t="s">
        <v>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x14ac:dyDescent="0.5">
      <c r="A3" s="18"/>
      <c r="B3" s="13" t="s">
        <v>33</v>
      </c>
      <c r="C3" s="14" t="s">
        <v>19</v>
      </c>
      <c r="D3" s="15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x14ac:dyDescent="0.5">
      <c r="A4" s="18"/>
      <c r="B4" s="13" t="s">
        <v>34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x14ac:dyDescent="0.5">
      <c r="A5" s="18"/>
      <c r="B5" s="13" t="s">
        <v>35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x14ac:dyDescent="0.5">
      <c r="A6" s="18"/>
      <c r="B6" s="13" t="s">
        <v>36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5">
      <c r="A7" s="18"/>
      <c r="B7" s="13" t="s">
        <v>37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5">
      <c r="A8" s="18"/>
      <c r="B8" s="13" t="s">
        <v>38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5">
      <c r="A9" s="18"/>
      <c r="B9" s="13" t="s">
        <v>39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x14ac:dyDescent="0.5">
      <c r="A10" s="18"/>
      <c r="B10" s="13" t="s">
        <v>40</v>
      </c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8"/>
      <c r="Q10" s="18"/>
      <c r="R10" s="18"/>
      <c r="S10" s="18"/>
    </row>
    <row r="11" spans="1:19" x14ac:dyDescent="0.5">
      <c r="A11" s="18"/>
      <c r="B11" s="13" t="s">
        <v>41</v>
      </c>
      <c r="C11" s="18"/>
      <c r="D11" s="18"/>
      <c r="E11" s="1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8"/>
      <c r="Q11" s="18"/>
      <c r="R11" s="18"/>
      <c r="S11" s="18"/>
    </row>
    <row r="12" spans="1:19" x14ac:dyDescent="0.5">
      <c r="A12" s="18"/>
      <c r="B12" s="13" t="s">
        <v>42</v>
      </c>
      <c r="C12" s="18"/>
      <c r="D12" s="18"/>
      <c r="E12" s="18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8"/>
      <c r="Q12" s="18"/>
      <c r="R12" s="18"/>
      <c r="S12" s="18"/>
    </row>
    <row r="13" spans="1:19" x14ac:dyDescent="0.5">
      <c r="A13" s="18"/>
      <c r="B13" s="13" t="s">
        <v>43</v>
      </c>
      <c r="C13" s="18"/>
      <c r="D13" s="18"/>
      <c r="E13" s="1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8"/>
      <c r="Q13" s="18"/>
      <c r="R13" s="18"/>
      <c r="S13" s="18"/>
    </row>
    <row r="14" spans="1:19" x14ac:dyDescent="0.5">
      <c r="A14" s="18"/>
      <c r="B14" s="13" t="s">
        <v>44</v>
      </c>
      <c r="C14" s="18"/>
      <c r="D14" s="18"/>
      <c r="E14" s="18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8"/>
      <c r="Q14" s="18"/>
      <c r="R14" s="18"/>
      <c r="S14" s="18"/>
    </row>
    <row r="15" spans="1:19" x14ac:dyDescent="0.5">
      <c r="A15" s="18"/>
      <c r="B15" s="13" t="s">
        <v>45</v>
      </c>
      <c r="C15" s="18"/>
      <c r="D15" s="18"/>
      <c r="E15" s="1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8"/>
      <c r="Q15" s="18"/>
      <c r="R15" s="18"/>
      <c r="S15" s="18"/>
    </row>
    <row r="16" spans="1:19" x14ac:dyDescent="0.5">
      <c r="A16" s="18"/>
      <c r="B16" s="13" t="s">
        <v>46</v>
      </c>
      <c r="C16" s="18"/>
      <c r="D16" s="18"/>
      <c r="E16" s="1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8"/>
      <c r="Q16" s="18"/>
      <c r="R16" s="18"/>
      <c r="S16" s="18"/>
    </row>
    <row r="17" spans="1:19" x14ac:dyDescent="0.5">
      <c r="A17" s="18"/>
      <c r="B17" s="13" t="s">
        <v>47</v>
      </c>
      <c r="C17" s="18"/>
      <c r="D17" s="18"/>
      <c r="E17" s="18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8"/>
      <c r="Q17" s="18"/>
      <c r="R17" s="18"/>
      <c r="S17" s="18"/>
    </row>
    <row r="18" spans="1:19" x14ac:dyDescent="0.5">
      <c r="A18" s="18"/>
      <c r="B18" s="13" t="s">
        <v>48</v>
      </c>
      <c r="C18" s="18"/>
      <c r="D18" s="18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8"/>
      <c r="Q18" s="18"/>
      <c r="R18" s="18"/>
      <c r="S18" s="18"/>
    </row>
    <row r="19" spans="1:19" x14ac:dyDescent="0.5">
      <c r="A19" s="18"/>
      <c r="B19" s="13" t="s">
        <v>49</v>
      </c>
      <c r="C19" s="18"/>
      <c r="D19" s="18"/>
      <c r="E19" s="1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8"/>
      <c r="Q19" s="18"/>
      <c r="R19" s="18"/>
      <c r="S19" s="18"/>
    </row>
    <row r="20" spans="1:19" x14ac:dyDescent="0.5">
      <c r="A20" s="18"/>
      <c r="B20" s="13" t="s">
        <v>50</v>
      </c>
      <c r="C20" s="18"/>
      <c r="D20" s="18"/>
      <c r="E20" s="18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8"/>
      <c r="Q20" s="18"/>
      <c r="R20" s="18"/>
      <c r="S20" s="18"/>
    </row>
    <row r="21" spans="1:19" x14ac:dyDescent="0.5">
      <c r="A21" s="18"/>
      <c r="B21" s="13" t="s">
        <v>51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5">
      <c r="A22" s="18"/>
      <c r="B22" s="13" t="s">
        <v>52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5">
      <c r="A23" s="18"/>
      <c r="B23" s="13" t="s">
        <v>53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7" customHeight="1" x14ac:dyDescent="0.5">
      <c r="A24" s="18"/>
      <c r="B24" s="13" t="s">
        <v>54</v>
      </c>
      <c r="C24" s="18"/>
      <c r="D24" s="18"/>
      <c r="E24" s="18"/>
      <c r="F24" s="18"/>
      <c r="G24" s="94" t="s">
        <v>65</v>
      </c>
      <c r="H24" s="94"/>
      <c r="I24" s="94"/>
      <c r="J24" s="94"/>
      <c r="K24" s="94"/>
      <c r="L24" s="94"/>
      <c r="M24" s="94"/>
      <c r="N24" s="94"/>
      <c r="O24" s="18"/>
      <c r="P24" s="18"/>
      <c r="Q24" s="18"/>
      <c r="R24" s="18"/>
      <c r="S24" s="18"/>
    </row>
    <row r="25" spans="1:19" ht="17" customHeight="1" x14ac:dyDescent="0.5">
      <c r="A25" s="18"/>
      <c r="B25" s="13" t="s">
        <v>55</v>
      </c>
      <c r="C25" s="18"/>
      <c r="D25" s="18"/>
      <c r="E25" s="18"/>
      <c r="F25" s="18"/>
      <c r="G25" s="94"/>
      <c r="H25" s="94"/>
      <c r="I25" s="94"/>
      <c r="J25" s="94"/>
      <c r="K25" s="94"/>
      <c r="L25" s="94"/>
      <c r="M25" s="94"/>
      <c r="N25" s="94"/>
      <c r="O25" s="18"/>
      <c r="P25" s="18"/>
      <c r="Q25" s="18"/>
      <c r="R25" s="18"/>
      <c r="S25" s="18"/>
    </row>
    <row r="26" spans="1:19" x14ac:dyDescent="0.5">
      <c r="A26" s="18"/>
      <c r="B26" s="13" t="s">
        <v>56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17" customHeight="1" x14ac:dyDescent="0.5">
      <c r="A27" s="18"/>
      <c r="B27" s="13" t="s">
        <v>57</v>
      </c>
      <c r="C27" s="18"/>
      <c r="D27" s="18"/>
      <c r="E27" s="18"/>
      <c r="F27" s="18"/>
      <c r="G27" s="18"/>
      <c r="H27" s="18"/>
      <c r="I27" s="95" t="s">
        <v>60</v>
      </c>
      <c r="J27" s="95"/>
      <c r="K27" s="95"/>
      <c r="L27" s="95"/>
      <c r="M27" s="18"/>
      <c r="N27" s="18"/>
      <c r="O27" s="18"/>
      <c r="P27" s="18"/>
      <c r="Q27" s="18"/>
      <c r="R27" s="18"/>
      <c r="S27" s="18"/>
    </row>
    <row r="28" spans="1:19" ht="17" customHeight="1" x14ac:dyDescent="0.5">
      <c r="A28" s="18"/>
      <c r="B28" s="13" t="s">
        <v>58</v>
      </c>
      <c r="C28" s="18"/>
      <c r="D28" s="18"/>
      <c r="E28" s="18"/>
      <c r="F28" s="18"/>
      <c r="G28" s="18"/>
      <c r="H28" s="18"/>
      <c r="I28" s="95"/>
      <c r="J28" s="95"/>
      <c r="K28" s="95"/>
      <c r="L28" s="95"/>
      <c r="M28" s="18"/>
      <c r="N28" s="18"/>
      <c r="O28" s="18"/>
      <c r="P28" s="18"/>
      <c r="Q28" s="18"/>
      <c r="R28" s="18"/>
      <c r="S28" s="18"/>
    </row>
    <row r="29" spans="1:19" x14ac:dyDescent="0.5">
      <c r="A29" s="18"/>
      <c r="B29" s="13" t="s">
        <v>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5">
      <c r="A30" s="18"/>
      <c r="B30" s="13" t="s">
        <v>9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5">
      <c r="A31" s="18"/>
      <c r="B31" s="13" t="s">
        <v>10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5">
      <c r="A32" s="18"/>
      <c r="B32" s="13" t="s">
        <v>11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5">
      <c r="A33" s="18"/>
      <c r="B33" s="13" t="s">
        <v>12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5">
      <c r="A34" s="18"/>
      <c r="B34" s="13" t="s">
        <v>13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5">
      <c r="A35" s="18"/>
      <c r="B35" s="13" t="s">
        <v>14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5">
      <c r="A36" s="18"/>
      <c r="B36" s="13" t="s">
        <v>15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5">
      <c r="A37" s="18"/>
      <c r="B37" s="13" t="s">
        <v>16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5">
      <c r="A38" s="18"/>
      <c r="B38" s="13" t="s">
        <v>25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5">
      <c r="A39" s="18"/>
      <c r="B39" s="13" t="s">
        <v>26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5">
      <c r="A40" s="18"/>
      <c r="B40" s="13" t="s">
        <v>27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5">
      <c r="A41" s="18"/>
      <c r="B41" s="13" t="s">
        <v>28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5" thickBot="1" x14ac:dyDescent="0.55000000000000004">
      <c r="A42" s="18"/>
      <c r="B42" s="17" t="s">
        <v>29</v>
      </c>
      <c r="C42" s="93" t="s">
        <v>32</v>
      </c>
      <c r="D42" s="93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x14ac:dyDescent="0.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x14ac:dyDescent="0.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x14ac:dyDescent="0.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x14ac:dyDescent="0.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x14ac:dyDescent="0.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27"/>
  <sheetViews>
    <sheetView topLeftCell="A70" zoomScale="70" zoomScaleNormal="70" workbookViewId="0">
      <selection activeCell="M88" sqref="M88:P88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7" x14ac:dyDescent="0.5">
      <c r="A2" s="6"/>
      <c r="B2" s="6"/>
      <c r="C2" s="6"/>
      <c r="D2" s="6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7" x14ac:dyDescent="0.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2" customFormat="1" ht="18.5" x14ac:dyDescent="0.5">
      <c r="A4" s="18"/>
      <c r="B4" s="96" t="str">
        <f>'Register (fill in)'!B3</f>
        <v>Student A</v>
      </c>
      <c r="C4" s="97"/>
      <c r="D4" s="97"/>
      <c r="E4" s="98"/>
      <c r="F4" s="18"/>
      <c r="G4" s="18"/>
      <c r="H4" s="96" t="str">
        <f>'Register (fill in)'!B4</f>
        <v>Student B</v>
      </c>
      <c r="I4" s="97"/>
      <c r="J4" s="97"/>
      <c r="K4" s="98"/>
      <c r="L4" s="18"/>
      <c r="M4" s="96" t="str">
        <f>'Register (fill in)'!B5</f>
        <v>Student C</v>
      </c>
      <c r="N4" s="97"/>
      <c r="O4" s="97"/>
      <c r="P4" s="98"/>
      <c r="Q4" s="18"/>
      <c r="R4" s="96" t="str">
        <f>'Register (fill in)'!B6</f>
        <v>Student D</v>
      </c>
      <c r="S4" s="97"/>
      <c r="T4" s="97"/>
      <c r="U4" s="98"/>
      <c r="V4" s="18"/>
      <c r="W4" s="96" t="str">
        <f>'Register (fill in)'!B7</f>
        <v>Student E</v>
      </c>
      <c r="X4" s="97"/>
      <c r="Y4" s="97"/>
      <c r="Z4" s="98"/>
      <c r="AA4" s="18"/>
    </row>
    <row r="5" spans="1:27" ht="17" x14ac:dyDescent="0.5">
      <c r="A5" s="18"/>
      <c r="B5" s="4" t="s">
        <v>0</v>
      </c>
      <c r="C5" s="4" t="s">
        <v>23</v>
      </c>
      <c r="D5" s="7"/>
      <c r="E5" s="4" t="s">
        <v>6</v>
      </c>
      <c r="F5" s="18"/>
      <c r="G5" s="18"/>
      <c r="H5" s="4" t="s">
        <v>0</v>
      </c>
      <c r="I5" s="4" t="s">
        <v>23</v>
      </c>
      <c r="J5" s="7"/>
      <c r="K5" s="4" t="s">
        <v>6</v>
      </c>
      <c r="L5" s="18"/>
      <c r="M5" s="4" t="s">
        <v>0</v>
      </c>
      <c r="N5" s="4" t="s">
        <v>23</v>
      </c>
      <c r="O5" s="7"/>
      <c r="P5" s="4" t="s">
        <v>6</v>
      </c>
      <c r="Q5" s="18"/>
      <c r="R5" s="4" t="s">
        <v>0</v>
      </c>
      <c r="S5" s="4" t="s">
        <v>23</v>
      </c>
      <c r="T5" s="7"/>
      <c r="U5" s="4" t="s">
        <v>6</v>
      </c>
      <c r="V5" s="18"/>
      <c r="W5" s="4" t="s">
        <v>0</v>
      </c>
      <c r="X5" s="4" t="s">
        <v>23</v>
      </c>
      <c r="Y5" s="7"/>
      <c r="Z5" s="4" t="s">
        <v>6</v>
      </c>
      <c r="AA5" s="18"/>
    </row>
    <row r="6" spans="1:27" ht="17.5" customHeight="1" x14ac:dyDescent="0.5">
      <c r="A6" s="18"/>
      <c r="B6" s="3">
        <v>1</v>
      </c>
      <c r="C6" s="8">
        <f>'Class Analysis'!G7</f>
        <v>3</v>
      </c>
      <c r="D6" s="9" t="str">
        <f>IF(E6&gt;C6,"E","")</f>
        <v/>
      </c>
      <c r="E6" s="3">
        <v>0</v>
      </c>
      <c r="F6" s="100" t="s">
        <v>31</v>
      </c>
      <c r="G6" s="18"/>
      <c r="H6" s="3">
        <v>1</v>
      </c>
      <c r="I6" s="8">
        <f>C6</f>
        <v>3</v>
      </c>
      <c r="J6" s="9" t="str">
        <f>IF(K6&gt;I6,"E","")</f>
        <v/>
      </c>
      <c r="K6" s="3">
        <v>1</v>
      </c>
      <c r="L6" s="18"/>
      <c r="M6" s="3">
        <v>1</v>
      </c>
      <c r="N6" s="8">
        <f>C6</f>
        <v>3</v>
      </c>
      <c r="O6" s="9" t="str">
        <f>IF(P6&gt;N6,"E","")</f>
        <v/>
      </c>
      <c r="P6" s="3">
        <v>2</v>
      </c>
      <c r="Q6" s="18"/>
      <c r="R6" s="3">
        <v>1</v>
      </c>
      <c r="S6" s="8">
        <f>C6</f>
        <v>3</v>
      </c>
      <c r="T6" s="9" t="str">
        <f>IF(U6&gt;S6,"E","")</f>
        <v/>
      </c>
      <c r="U6" s="3">
        <v>3</v>
      </c>
      <c r="V6" s="18"/>
      <c r="W6" s="3">
        <v>1</v>
      </c>
      <c r="X6" s="8">
        <f>C6</f>
        <v>3</v>
      </c>
      <c r="Y6" s="9" t="str">
        <f>IF(Z6&gt;X6,"E","")</f>
        <v/>
      </c>
      <c r="Z6" s="3">
        <v>3</v>
      </c>
      <c r="AA6" s="18"/>
    </row>
    <row r="7" spans="1:27" ht="17" x14ac:dyDescent="0.5">
      <c r="A7" s="18"/>
      <c r="B7" s="3">
        <v>2</v>
      </c>
      <c r="C7" s="8">
        <f>'Class Analysis'!G8</f>
        <v>4</v>
      </c>
      <c r="D7" s="9" t="str">
        <f t="shared" ref="D7:D29" si="0">IF(E7&gt;C7,"E","")</f>
        <v/>
      </c>
      <c r="E7" s="3">
        <v>0</v>
      </c>
      <c r="F7" s="101"/>
      <c r="G7" s="18"/>
      <c r="H7" s="3">
        <v>2</v>
      </c>
      <c r="I7" s="8">
        <f t="shared" ref="I7:I29" si="1">C7</f>
        <v>4</v>
      </c>
      <c r="J7" s="9" t="str">
        <f t="shared" ref="J7:J29" si="2">IF(K7&gt;I7,"E","")</f>
        <v/>
      </c>
      <c r="K7" s="3">
        <v>1</v>
      </c>
      <c r="L7" s="18"/>
      <c r="M7" s="3">
        <v>2</v>
      </c>
      <c r="N7" s="8">
        <f t="shared" ref="N7:N29" si="3">C7</f>
        <v>4</v>
      </c>
      <c r="O7" s="9" t="str">
        <f t="shared" ref="O7:O29" si="4">IF(P7&gt;N7,"E","")</f>
        <v/>
      </c>
      <c r="P7" s="3">
        <v>2</v>
      </c>
      <c r="Q7" s="18"/>
      <c r="R7" s="3">
        <v>2</v>
      </c>
      <c r="S7" s="8">
        <f t="shared" ref="S7:S29" si="5">C7</f>
        <v>4</v>
      </c>
      <c r="T7" s="9" t="str">
        <f t="shared" ref="T7:T29" si="6">IF(U7&gt;S7,"E","")</f>
        <v/>
      </c>
      <c r="U7" s="3">
        <v>3</v>
      </c>
      <c r="V7" s="18"/>
      <c r="W7" s="3">
        <v>2</v>
      </c>
      <c r="X7" s="8">
        <f t="shared" ref="X7:X29" si="7">C7</f>
        <v>4</v>
      </c>
      <c r="Y7" s="9" t="str">
        <f t="shared" ref="Y7:Y29" si="8">IF(Z7&gt;X7,"E","")</f>
        <v/>
      </c>
      <c r="Z7" s="3">
        <v>4</v>
      </c>
      <c r="AA7" s="18"/>
    </row>
    <row r="8" spans="1:27" ht="17" x14ac:dyDescent="0.5">
      <c r="A8" s="18"/>
      <c r="B8" s="3">
        <v>3</v>
      </c>
      <c r="C8" s="8">
        <f>'Class Analysis'!G9</f>
        <v>3</v>
      </c>
      <c r="D8" s="9" t="str">
        <f t="shared" si="0"/>
        <v/>
      </c>
      <c r="E8" s="3">
        <v>0</v>
      </c>
      <c r="F8" s="101"/>
      <c r="G8" s="18"/>
      <c r="H8" s="3">
        <v>3</v>
      </c>
      <c r="I8" s="8">
        <f t="shared" si="1"/>
        <v>3</v>
      </c>
      <c r="J8" s="9" t="str">
        <f t="shared" si="2"/>
        <v/>
      </c>
      <c r="K8" s="3">
        <v>1</v>
      </c>
      <c r="L8" s="18"/>
      <c r="M8" s="3">
        <v>3</v>
      </c>
      <c r="N8" s="8">
        <f t="shared" si="3"/>
        <v>3</v>
      </c>
      <c r="O8" s="9" t="str">
        <f t="shared" si="4"/>
        <v/>
      </c>
      <c r="P8" s="3">
        <v>2</v>
      </c>
      <c r="Q8" s="18"/>
      <c r="R8" s="3">
        <v>3</v>
      </c>
      <c r="S8" s="8">
        <f t="shared" si="5"/>
        <v>3</v>
      </c>
      <c r="T8" s="9" t="str">
        <f t="shared" si="6"/>
        <v/>
      </c>
      <c r="U8" s="3">
        <v>3</v>
      </c>
      <c r="V8" s="18"/>
      <c r="W8" s="3">
        <v>3</v>
      </c>
      <c r="X8" s="8">
        <f t="shared" si="7"/>
        <v>3</v>
      </c>
      <c r="Y8" s="9" t="str">
        <f t="shared" si="8"/>
        <v/>
      </c>
      <c r="Z8" s="3">
        <v>3</v>
      </c>
      <c r="AA8" s="18"/>
    </row>
    <row r="9" spans="1:27" ht="17" x14ac:dyDescent="0.5">
      <c r="A9" s="18"/>
      <c r="B9" s="3">
        <v>4</v>
      </c>
      <c r="C9" s="8">
        <f>'Class Analysis'!G10</f>
        <v>4</v>
      </c>
      <c r="D9" s="9" t="str">
        <f t="shared" si="0"/>
        <v/>
      </c>
      <c r="E9" s="3">
        <v>0</v>
      </c>
      <c r="F9" s="101"/>
      <c r="G9" s="18"/>
      <c r="H9" s="3">
        <v>4</v>
      </c>
      <c r="I9" s="8">
        <f t="shared" si="1"/>
        <v>4</v>
      </c>
      <c r="J9" s="9" t="str">
        <f t="shared" si="2"/>
        <v/>
      </c>
      <c r="K9" s="3">
        <v>1</v>
      </c>
      <c r="L9" s="18"/>
      <c r="M9" s="3">
        <v>4</v>
      </c>
      <c r="N9" s="8">
        <f t="shared" si="3"/>
        <v>4</v>
      </c>
      <c r="O9" s="9" t="str">
        <f t="shared" si="4"/>
        <v/>
      </c>
      <c r="P9" s="3">
        <v>2</v>
      </c>
      <c r="Q9" s="18"/>
      <c r="R9" s="3">
        <v>4</v>
      </c>
      <c r="S9" s="8">
        <f t="shared" si="5"/>
        <v>4</v>
      </c>
      <c r="T9" s="9" t="str">
        <f t="shared" si="6"/>
        <v/>
      </c>
      <c r="U9" s="3">
        <v>3</v>
      </c>
      <c r="V9" s="18"/>
      <c r="W9" s="3">
        <v>4</v>
      </c>
      <c r="X9" s="8">
        <f t="shared" si="7"/>
        <v>4</v>
      </c>
      <c r="Y9" s="9" t="str">
        <f t="shared" si="8"/>
        <v/>
      </c>
      <c r="Z9" s="3">
        <v>4</v>
      </c>
      <c r="AA9" s="18"/>
    </row>
    <row r="10" spans="1:27" ht="17" x14ac:dyDescent="0.5">
      <c r="A10" s="18"/>
      <c r="B10" s="3">
        <v>5</v>
      </c>
      <c r="C10" s="8">
        <f>'Class Analysis'!G11</f>
        <v>4</v>
      </c>
      <c r="D10" s="9" t="str">
        <f t="shared" si="0"/>
        <v/>
      </c>
      <c r="E10" s="3">
        <v>0</v>
      </c>
      <c r="F10" s="101"/>
      <c r="G10" s="18"/>
      <c r="H10" s="3">
        <v>5</v>
      </c>
      <c r="I10" s="8">
        <f t="shared" si="1"/>
        <v>4</v>
      </c>
      <c r="J10" s="9" t="str">
        <f t="shared" si="2"/>
        <v/>
      </c>
      <c r="K10" s="3">
        <v>1</v>
      </c>
      <c r="L10" s="18"/>
      <c r="M10" s="3">
        <v>5</v>
      </c>
      <c r="N10" s="8">
        <f t="shared" si="3"/>
        <v>4</v>
      </c>
      <c r="O10" s="9" t="str">
        <f t="shared" si="4"/>
        <v/>
      </c>
      <c r="P10" s="3">
        <v>2</v>
      </c>
      <c r="Q10" s="18"/>
      <c r="R10" s="3">
        <v>5</v>
      </c>
      <c r="S10" s="8">
        <f t="shared" si="5"/>
        <v>4</v>
      </c>
      <c r="T10" s="9" t="str">
        <f t="shared" si="6"/>
        <v/>
      </c>
      <c r="U10" s="3">
        <v>3</v>
      </c>
      <c r="V10" s="18"/>
      <c r="W10" s="3">
        <v>5</v>
      </c>
      <c r="X10" s="8">
        <f t="shared" si="7"/>
        <v>4</v>
      </c>
      <c r="Y10" s="9" t="str">
        <f t="shared" si="8"/>
        <v/>
      </c>
      <c r="Z10" s="3">
        <v>4</v>
      </c>
      <c r="AA10" s="18"/>
    </row>
    <row r="11" spans="1:27" ht="17" x14ac:dyDescent="0.5">
      <c r="A11" s="18"/>
      <c r="B11" s="3">
        <v>6</v>
      </c>
      <c r="C11" s="8">
        <f>'Class Analysis'!G12</f>
        <v>2</v>
      </c>
      <c r="D11" s="9" t="str">
        <f t="shared" si="0"/>
        <v/>
      </c>
      <c r="E11" s="3">
        <v>0</v>
      </c>
      <c r="F11" s="101"/>
      <c r="G11" s="18"/>
      <c r="H11" s="3">
        <v>6</v>
      </c>
      <c r="I11" s="8">
        <f t="shared" si="1"/>
        <v>2</v>
      </c>
      <c r="J11" s="9" t="str">
        <f t="shared" si="2"/>
        <v/>
      </c>
      <c r="K11" s="3">
        <v>1</v>
      </c>
      <c r="L11" s="18"/>
      <c r="M11" s="3">
        <v>6</v>
      </c>
      <c r="N11" s="8">
        <f t="shared" si="3"/>
        <v>2</v>
      </c>
      <c r="O11" s="9" t="str">
        <f t="shared" si="4"/>
        <v/>
      </c>
      <c r="P11" s="3">
        <v>2</v>
      </c>
      <c r="Q11" s="18"/>
      <c r="R11" s="3">
        <v>6</v>
      </c>
      <c r="S11" s="8">
        <f t="shared" si="5"/>
        <v>2</v>
      </c>
      <c r="T11" s="9" t="str">
        <f t="shared" si="6"/>
        <v/>
      </c>
      <c r="U11" s="3">
        <v>2</v>
      </c>
      <c r="V11" s="18"/>
      <c r="W11" s="3">
        <v>6</v>
      </c>
      <c r="X11" s="8">
        <f t="shared" si="7"/>
        <v>2</v>
      </c>
      <c r="Y11" s="9" t="str">
        <f t="shared" si="8"/>
        <v/>
      </c>
      <c r="Z11" s="3">
        <v>2</v>
      </c>
      <c r="AA11" s="18"/>
    </row>
    <row r="12" spans="1:27" ht="17" x14ac:dyDescent="0.5">
      <c r="A12" s="18"/>
      <c r="B12" s="3">
        <v>7</v>
      </c>
      <c r="C12" s="8">
        <f>'Class Analysis'!G13</f>
        <v>4</v>
      </c>
      <c r="D12" s="9" t="str">
        <f t="shared" si="0"/>
        <v/>
      </c>
      <c r="E12" s="3">
        <v>0</v>
      </c>
      <c r="F12" s="101"/>
      <c r="G12" s="18"/>
      <c r="H12" s="3">
        <v>7</v>
      </c>
      <c r="I12" s="8">
        <f t="shared" si="1"/>
        <v>4</v>
      </c>
      <c r="J12" s="9" t="str">
        <f t="shared" si="2"/>
        <v/>
      </c>
      <c r="K12" s="3">
        <v>1</v>
      </c>
      <c r="L12" s="18"/>
      <c r="M12" s="3">
        <v>7</v>
      </c>
      <c r="N12" s="8">
        <f t="shared" si="3"/>
        <v>4</v>
      </c>
      <c r="O12" s="9" t="str">
        <f t="shared" si="4"/>
        <v/>
      </c>
      <c r="P12" s="3">
        <v>2</v>
      </c>
      <c r="Q12" s="18"/>
      <c r="R12" s="3">
        <v>7</v>
      </c>
      <c r="S12" s="8">
        <f t="shared" si="5"/>
        <v>4</v>
      </c>
      <c r="T12" s="9" t="str">
        <f t="shared" si="6"/>
        <v/>
      </c>
      <c r="U12" s="3">
        <v>3</v>
      </c>
      <c r="V12" s="18"/>
      <c r="W12" s="3">
        <v>7</v>
      </c>
      <c r="X12" s="8">
        <f t="shared" si="7"/>
        <v>4</v>
      </c>
      <c r="Y12" s="9" t="str">
        <f t="shared" si="8"/>
        <v/>
      </c>
      <c r="Z12" s="3">
        <v>4</v>
      </c>
      <c r="AA12" s="18"/>
    </row>
    <row r="13" spans="1:27" ht="17" x14ac:dyDescent="0.5">
      <c r="A13" s="18"/>
      <c r="B13" s="3">
        <v>8</v>
      </c>
      <c r="C13" s="8">
        <f>'Class Analysis'!G14</f>
        <v>5</v>
      </c>
      <c r="D13" s="9" t="str">
        <f t="shared" si="0"/>
        <v/>
      </c>
      <c r="E13" s="3">
        <v>0</v>
      </c>
      <c r="F13" s="102"/>
      <c r="G13" s="18"/>
      <c r="H13" s="3">
        <v>8</v>
      </c>
      <c r="I13" s="8">
        <f t="shared" si="1"/>
        <v>5</v>
      </c>
      <c r="J13" s="9" t="str">
        <f t="shared" si="2"/>
        <v/>
      </c>
      <c r="K13" s="3">
        <v>1</v>
      </c>
      <c r="L13" s="18"/>
      <c r="M13" s="3">
        <v>8</v>
      </c>
      <c r="N13" s="8">
        <f t="shared" si="3"/>
        <v>5</v>
      </c>
      <c r="O13" s="9" t="str">
        <f t="shared" si="4"/>
        <v/>
      </c>
      <c r="P13" s="3">
        <v>2</v>
      </c>
      <c r="Q13" s="18"/>
      <c r="R13" s="3">
        <v>8</v>
      </c>
      <c r="S13" s="8">
        <f t="shared" si="5"/>
        <v>5</v>
      </c>
      <c r="T13" s="9" t="str">
        <f t="shared" si="6"/>
        <v/>
      </c>
      <c r="U13" s="3">
        <v>3</v>
      </c>
      <c r="V13" s="18"/>
      <c r="W13" s="3">
        <v>8</v>
      </c>
      <c r="X13" s="8">
        <f t="shared" si="7"/>
        <v>5</v>
      </c>
      <c r="Y13" s="9" t="str">
        <f t="shared" si="8"/>
        <v/>
      </c>
      <c r="Z13" s="3">
        <v>4</v>
      </c>
      <c r="AA13" s="18"/>
    </row>
    <row r="14" spans="1:27" ht="17" x14ac:dyDescent="0.5">
      <c r="A14" s="18"/>
      <c r="B14" s="3">
        <v>9</v>
      </c>
      <c r="C14" s="8">
        <f>'Class Analysis'!G15</f>
        <v>5</v>
      </c>
      <c r="D14" s="9" t="str">
        <f t="shared" si="0"/>
        <v/>
      </c>
      <c r="E14" s="3">
        <v>0</v>
      </c>
      <c r="F14" s="18"/>
      <c r="G14" s="18"/>
      <c r="H14" s="3">
        <v>9</v>
      </c>
      <c r="I14" s="8">
        <f t="shared" si="1"/>
        <v>5</v>
      </c>
      <c r="J14" s="9" t="str">
        <f t="shared" si="2"/>
        <v/>
      </c>
      <c r="K14" s="3">
        <v>1</v>
      </c>
      <c r="L14" s="18"/>
      <c r="M14" s="3">
        <v>9</v>
      </c>
      <c r="N14" s="8">
        <f t="shared" si="3"/>
        <v>5</v>
      </c>
      <c r="O14" s="9" t="str">
        <f t="shared" si="4"/>
        <v/>
      </c>
      <c r="P14" s="3">
        <v>2</v>
      </c>
      <c r="Q14" s="18"/>
      <c r="R14" s="3">
        <v>9</v>
      </c>
      <c r="S14" s="8">
        <f t="shared" si="5"/>
        <v>5</v>
      </c>
      <c r="T14" s="9" t="str">
        <f t="shared" si="6"/>
        <v/>
      </c>
      <c r="U14" s="3">
        <v>3</v>
      </c>
      <c r="V14" s="18"/>
      <c r="W14" s="3">
        <v>9</v>
      </c>
      <c r="X14" s="8">
        <f t="shared" si="7"/>
        <v>5</v>
      </c>
      <c r="Y14" s="9" t="str">
        <f t="shared" si="8"/>
        <v/>
      </c>
      <c r="Z14" s="3">
        <v>4</v>
      </c>
      <c r="AA14" s="18"/>
    </row>
    <row r="15" spans="1:27" ht="17" x14ac:dyDescent="0.5">
      <c r="A15" s="18"/>
      <c r="B15" s="3">
        <v>10</v>
      </c>
      <c r="C15" s="8">
        <f>'Class Analysis'!G16</f>
        <v>3</v>
      </c>
      <c r="D15" s="9" t="str">
        <f t="shared" si="0"/>
        <v/>
      </c>
      <c r="E15" s="3">
        <v>0</v>
      </c>
      <c r="F15" s="18"/>
      <c r="G15" s="18"/>
      <c r="H15" s="3">
        <v>10</v>
      </c>
      <c r="I15" s="8">
        <f t="shared" si="1"/>
        <v>3</v>
      </c>
      <c r="J15" s="9" t="str">
        <f t="shared" si="2"/>
        <v/>
      </c>
      <c r="K15" s="3">
        <v>1</v>
      </c>
      <c r="L15" s="18"/>
      <c r="M15" s="3">
        <v>10</v>
      </c>
      <c r="N15" s="8">
        <f t="shared" si="3"/>
        <v>3</v>
      </c>
      <c r="O15" s="9" t="str">
        <f t="shared" si="4"/>
        <v/>
      </c>
      <c r="P15" s="3">
        <v>2</v>
      </c>
      <c r="Q15" s="18"/>
      <c r="R15" s="3">
        <v>10</v>
      </c>
      <c r="S15" s="8">
        <f t="shared" si="5"/>
        <v>3</v>
      </c>
      <c r="T15" s="9" t="str">
        <f t="shared" si="6"/>
        <v/>
      </c>
      <c r="U15" s="3">
        <v>3</v>
      </c>
      <c r="V15" s="18"/>
      <c r="W15" s="3">
        <v>10</v>
      </c>
      <c r="X15" s="8">
        <f t="shared" si="7"/>
        <v>3</v>
      </c>
      <c r="Y15" s="9" t="str">
        <f t="shared" si="8"/>
        <v/>
      </c>
      <c r="Z15" s="3">
        <v>3</v>
      </c>
      <c r="AA15" s="18"/>
    </row>
    <row r="16" spans="1:27" ht="17" x14ac:dyDescent="0.5">
      <c r="A16" s="18"/>
      <c r="B16" s="3">
        <v>11</v>
      </c>
      <c r="C16" s="8">
        <f>'Class Analysis'!G17</f>
        <v>7</v>
      </c>
      <c r="D16" s="9" t="str">
        <f t="shared" si="0"/>
        <v/>
      </c>
      <c r="E16" s="3">
        <v>0</v>
      </c>
      <c r="F16" s="18"/>
      <c r="G16" s="18"/>
      <c r="H16" s="3">
        <v>11</v>
      </c>
      <c r="I16" s="8">
        <f t="shared" si="1"/>
        <v>7</v>
      </c>
      <c r="J16" s="9" t="str">
        <f t="shared" si="2"/>
        <v/>
      </c>
      <c r="K16" s="3">
        <v>1</v>
      </c>
      <c r="L16" s="18"/>
      <c r="M16" s="3">
        <v>11</v>
      </c>
      <c r="N16" s="8">
        <f t="shared" si="3"/>
        <v>7</v>
      </c>
      <c r="O16" s="9" t="str">
        <f t="shared" si="4"/>
        <v/>
      </c>
      <c r="P16" s="3">
        <v>2</v>
      </c>
      <c r="Q16" s="18"/>
      <c r="R16" s="3">
        <v>11</v>
      </c>
      <c r="S16" s="8">
        <f t="shared" si="5"/>
        <v>7</v>
      </c>
      <c r="T16" s="9" t="str">
        <f t="shared" si="6"/>
        <v/>
      </c>
      <c r="U16" s="3">
        <v>3</v>
      </c>
      <c r="V16" s="18"/>
      <c r="W16" s="3">
        <v>11</v>
      </c>
      <c r="X16" s="8">
        <f t="shared" si="7"/>
        <v>7</v>
      </c>
      <c r="Y16" s="9" t="str">
        <f t="shared" si="8"/>
        <v/>
      </c>
      <c r="Z16" s="3">
        <v>4</v>
      </c>
      <c r="AA16" s="18"/>
    </row>
    <row r="17" spans="1:27" ht="17" x14ac:dyDescent="0.5">
      <c r="A17" s="18"/>
      <c r="B17" s="3">
        <v>12</v>
      </c>
      <c r="C17" s="8">
        <f>'Class Analysis'!G18</f>
        <v>6</v>
      </c>
      <c r="D17" s="9" t="str">
        <f t="shared" si="0"/>
        <v/>
      </c>
      <c r="E17" s="3">
        <v>0</v>
      </c>
      <c r="F17" s="18"/>
      <c r="G17" s="18"/>
      <c r="H17" s="3">
        <v>12</v>
      </c>
      <c r="I17" s="8">
        <f t="shared" si="1"/>
        <v>6</v>
      </c>
      <c r="J17" s="9" t="str">
        <f t="shared" si="2"/>
        <v/>
      </c>
      <c r="K17" s="3">
        <v>1</v>
      </c>
      <c r="L17" s="18"/>
      <c r="M17" s="3">
        <v>12</v>
      </c>
      <c r="N17" s="8">
        <f t="shared" si="3"/>
        <v>6</v>
      </c>
      <c r="O17" s="9" t="str">
        <f t="shared" si="4"/>
        <v/>
      </c>
      <c r="P17" s="3">
        <v>2</v>
      </c>
      <c r="Q17" s="18"/>
      <c r="R17" s="3">
        <v>12</v>
      </c>
      <c r="S17" s="8">
        <f t="shared" si="5"/>
        <v>6</v>
      </c>
      <c r="T17" s="9" t="str">
        <f t="shared" si="6"/>
        <v/>
      </c>
      <c r="U17" s="3">
        <v>3</v>
      </c>
      <c r="V17" s="18"/>
      <c r="W17" s="3">
        <v>12</v>
      </c>
      <c r="X17" s="8">
        <f t="shared" si="7"/>
        <v>6</v>
      </c>
      <c r="Y17" s="9" t="str">
        <f t="shared" si="8"/>
        <v/>
      </c>
      <c r="Z17" s="3">
        <v>4</v>
      </c>
      <c r="AA17" s="18"/>
    </row>
    <row r="18" spans="1:27" ht="17" x14ac:dyDescent="0.5">
      <c r="A18" s="18"/>
      <c r="B18" s="3">
        <v>13</v>
      </c>
      <c r="C18" s="8">
        <f>'Class Analysis'!G19</f>
        <v>3</v>
      </c>
      <c r="D18" s="9" t="str">
        <f t="shared" si="0"/>
        <v/>
      </c>
      <c r="E18" s="3">
        <v>0</v>
      </c>
      <c r="F18" s="18"/>
      <c r="G18" s="18"/>
      <c r="H18" s="3">
        <v>13</v>
      </c>
      <c r="I18" s="8">
        <f t="shared" si="1"/>
        <v>3</v>
      </c>
      <c r="J18" s="9" t="str">
        <f t="shared" si="2"/>
        <v/>
      </c>
      <c r="K18" s="3">
        <v>1</v>
      </c>
      <c r="L18" s="18"/>
      <c r="M18" s="3">
        <v>13</v>
      </c>
      <c r="N18" s="8">
        <f t="shared" si="3"/>
        <v>3</v>
      </c>
      <c r="O18" s="9" t="str">
        <f t="shared" si="4"/>
        <v/>
      </c>
      <c r="P18" s="3">
        <v>2</v>
      </c>
      <c r="Q18" s="18"/>
      <c r="R18" s="3">
        <v>13</v>
      </c>
      <c r="S18" s="8">
        <f t="shared" si="5"/>
        <v>3</v>
      </c>
      <c r="T18" s="9" t="str">
        <f t="shared" si="6"/>
        <v/>
      </c>
      <c r="U18" s="3">
        <v>3</v>
      </c>
      <c r="V18" s="18"/>
      <c r="W18" s="3">
        <v>13</v>
      </c>
      <c r="X18" s="8">
        <f t="shared" si="7"/>
        <v>3</v>
      </c>
      <c r="Y18" s="9" t="str">
        <f t="shared" si="8"/>
        <v/>
      </c>
      <c r="Z18" s="3">
        <v>3</v>
      </c>
      <c r="AA18" s="18"/>
    </row>
    <row r="19" spans="1:27" ht="17" x14ac:dyDescent="0.5">
      <c r="A19" s="18"/>
      <c r="B19" s="3">
        <v>14</v>
      </c>
      <c r="C19" s="8">
        <f>'Class Analysis'!G20</f>
        <v>5</v>
      </c>
      <c r="D19" s="9" t="str">
        <f t="shared" si="0"/>
        <v/>
      </c>
      <c r="E19" s="3">
        <v>0</v>
      </c>
      <c r="F19" s="18"/>
      <c r="G19" s="18"/>
      <c r="H19" s="3">
        <v>14</v>
      </c>
      <c r="I19" s="8">
        <f t="shared" si="1"/>
        <v>5</v>
      </c>
      <c r="J19" s="9" t="str">
        <f t="shared" si="2"/>
        <v/>
      </c>
      <c r="K19" s="3">
        <v>1</v>
      </c>
      <c r="L19" s="18"/>
      <c r="M19" s="3">
        <v>14</v>
      </c>
      <c r="N19" s="8">
        <f t="shared" si="3"/>
        <v>5</v>
      </c>
      <c r="O19" s="9" t="str">
        <f t="shared" si="4"/>
        <v/>
      </c>
      <c r="P19" s="3">
        <v>2</v>
      </c>
      <c r="Q19" s="18"/>
      <c r="R19" s="3">
        <v>14</v>
      </c>
      <c r="S19" s="8">
        <f t="shared" si="5"/>
        <v>5</v>
      </c>
      <c r="T19" s="9" t="str">
        <f t="shared" si="6"/>
        <v/>
      </c>
      <c r="U19" s="3">
        <v>3</v>
      </c>
      <c r="V19" s="18"/>
      <c r="W19" s="3">
        <v>14</v>
      </c>
      <c r="X19" s="8">
        <f t="shared" si="7"/>
        <v>5</v>
      </c>
      <c r="Y19" s="9" t="str">
        <f t="shared" si="8"/>
        <v/>
      </c>
      <c r="Z19" s="3">
        <v>4</v>
      </c>
      <c r="AA19" s="18"/>
    </row>
    <row r="20" spans="1:27" ht="17" x14ac:dyDescent="0.5">
      <c r="A20" s="18"/>
      <c r="B20" s="3">
        <v>15</v>
      </c>
      <c r="C20" s="8">
        <f>'Class Analysis'!G21</f>
        <v>5</v>
      </c>
      <c r="D20" s="9" t="str">
        <f t="shared" si="0"/>
        <v/>
      </c>
      <c r="E20" s="3">
        <v>0</v>
      </c>
      <c r="F20" s="18"/>
      <c r="G20" s="18"/>
      <c r="H20" s="3">
        <v>15</v>
      </c>
      <c r="I20" s="8">
        <f t="shared" si="1"/>
        <v>5</v>
      </c>
      <c r="J20" s="9" t="str">
        <f t="shared" si="2"/>
        <v/>
      </c>
      <c r="K20" s="3">
        <v>1</v>
      </c>
      <c r="L20" s="18"/>
      <c r="M20" s="3">
        <v>15</v>
      </c>
      <c r="N20" s="8">
        <f t="shared" si="3"/>
        <v>5</v>
      </c>
      <c r="O20" s="9" t="str">
        <f t="shared" si="4"/>
        <v/>
      </c>
      <c r="P20" s="3">
        <v>2</v>
      </c>
      <c r="Q20" s="18"/>
      <c r="R20" s="3">
        <v>15</v>
      </c>
      <c r="S20" s="8">
        <f t="shared" si="5"/>
        <v>5</v>
      </c>
      <c r="T20" s="9" t="str">
        <f t="shared" si="6"/>
        <v/>
      </c>
      <c r="U20" s="3">
        <v>3</v>
      </c>
      <c r="V20" s="18"/>
      <c r="W20" s="3">
        <v>15</v>
      </c>
      <c r="X20" s="8">
        <f t="shared" si="7"/>
        <v>5</v>
      </c>
      <c r="Y20" s="9" t="str">
        <f t="shared" si="8"/>
        <v/>
      </c>
      <c r="Z20" s="3">
        <v>4</v>
      </c>
      <c r="AA20" s="18"/>
    </row>
    <row r="21" spans="1:27" ht="17" x14ac:dyDescent="0.5">
      <c r="A21" s="18"/>
      <c r="B21" s="3">
        <v>16</v>
      </c>
      <c r="C21" s="8">
        <f>'Class Analysis'!G22</f>
        <v>6</v>
      </c>
      <c r="D21" s="9" t="str">
        <f t="shared" si="0"/>
        <v/>
      </c>
      <c r="E21" s="3">
        <v>0</v>
      </c>
      <c r="F21" s="18"/>
      <c r="G21" s="18"/>
      <c r="H21" s="3">
        <v>16</v>
      </c>
      <c r="I21" s="8">
        <f t="shared" si="1"/>
        <v>6</v>
      </c>
      <c r="J21" s="9" t="str">
        <f t="shared" si="2"/>
        <v/>
      </c>
      <c r="K21" s="3">
        <v>1</v>
      </c>
      <c r="L21" s="18"/>
      <c r="M21" s="3">
        <v>16</v>
      </c>
      <c r="N21" s="8">
        <f t="shared" si="3"/>
        <v>6</v>
      </c>
      <c r="O21" s="9" t="str">
        <f t="shared" si="4"/>
        <v/>
      </c>
      <c r="P21" s="3">
        <v>2</v>
      </c>
      <c r="Q21" s="18"/>
      <c r="R21" s="3">
        <v>16</v>
      </c>
      <c r="S21" s="8">
        <f t="shared" si="5"/>
        <v>6</v>
      </c>
      <c r="T21" s="9" t="str">
        <f t="shared" si="6"/>
        <v/>
      </c>
      <c r="U21" s="3">
        <v>3</v>
      </c>
      <c r="V21" s="18"/>
      <c r="W21" s="3">
        <v>16</v>
      </c>
      <c r="X21" s="8">
        <f t="shared" si="7"/>
        <v>6</v>
      </c>
      <c r="Y21" s="9" t="str">
        <f t="shared" si="8"/>
        <v/>
      </c>
      <c r="Z21" s="3">
        <v>4</v>
      </c>
      <c r="AA21" s="18"/>
    </row>
    <row r="22" spans="1:27" ht="17" x14ac:dyDescent="0.5">
      <c r="A22" s="18"/>
      <c r="B22" s="3">
        <v>17</v>
      </c>
      <c r="C22" s="8">
        <f>'Class Analysis'!G23</f>
        <v>3</v>
      </c>
      <c r="D22" s="9" t="str">
        <f t="shared" si="0"/>
        <v/>
      </c>
      <c r="E22" s="3">
        <v>0</v>
      </c>
      <c r="F22" s="18"/>
      <c r="G22" s="18"/>
      <c r="H22" s="3">
        <v>17</v>
      </c>
      <c r="I22" s="8">
        <f t="shared" si="1"/>
        <v>3</v>
      </c>
      <c r="J22" s="9" t="str">
        <f t="shared" si="2"/>
        <v/>
      </c>
      <c r="K22" s="3">
        <v>1</v>
      </c>
      <c r="L22" s="18"/>
      <c r="M22" s="3">
        <v>17</v>
      </c>
      <c r="N22" s="8">
        <f t="shared" si="3"/>
        <v>3</v>
      </c>
      <c r="O22" s="9" t="str">
        <f t="shared" si="4"/>
        <v/>
      </c>
      <c r="P22" s="3">
        <v>2</v>
      </c>
      <c r="Q22" s="18"/>
      <c r="R22" s="3">
        <v>17</v>
      </c>
      <c r="S22" s="8">
        <f t="shared" si="5"/>
        <v>3</v>
      </c>
      <c r="T22" s="9" t="str">
        <f t="shared" si="6"/>
        <v/>
      </c>
      <c r="U22" s="3">
        <v>3</v>
      </c>
      <c r="V22" s="18"/>
      <c r="W22" s="3">
        <v>17</v>
      </c>
      <c r="X22" s="8">
        <f t="shared" si="7"/>
        <v>3</v>
      </c>
      <c r="Y22" s="9" t="str">
        <f t="shared" si="8"/>
        <v/>
      </c>
      <c r="Z22" s="3">
        <v>3</v>
      </c>
      <c r="AA22" s="18"/>
    </row>
    <row r="23" spans="1:27" ht="17" x14ac:dyDescent="0.5">
      <c r="A23" s="18"/>
      <c r="B23" s="3">
        <v>18</v>
      </c>
      <c r="C23" s="8">
        <f>'Class Analysis'!G24</f>
        <v>4</v>
      </c>
      <c r="D23" s="9" t="str">
        <f t="shared" si="0"/>
        <v/>
      </c>
      <c r="E23" s="3">
        <v>0</v>
      </c>
      <c r="F23" s="18"/>
      <c r="G23" s="18"/>
      <c r="H23" s="3">
        <v>18</v>
      </c>
      <c r="I23" s="8">
        <f t="shared" si="1"/>
        <v>4</v>
      </c>
      <c r="J23" s="9" t="str">
        <f t="shared" si="2"/>
        <v/>
      </c>
      <c r="K23" s="3">
        <v>1</v>
      </c>
      <c r="L23" s="18"/>
      <c r="M23" s="3">
        <v>18</v>
      </c>
      <c r="N23" s="8">
        <f t="shared" si="3"/>
        <v>4</v>
      </c>
      <c r="O23" s="9" t="str">
        <f t="shared" si="4"/>
        <v/>
      </c>
      <c r="P23" s="3">
        <v>2</v>
      </c>
      <c r="Q23" s="18"/>
      <c r="R23" s="3">
        <v>18</v>
      </c>
      <c r="S23" s="8">
        <f t="shared" si="5"/>
        <v>4</v>
      </c>
      <c r="T23" s="9" t="str">
        <f t="shared" si="6"/>
        <v/>
      </c>
      <c r="U23" s="3">
        <v>3</v>
      </c>
      <c r="V23" s="18"/>
      <c r="W23" s="3">
        <v>18</v>
      </c>
      <c r="X23" s="8">
        <f t="shared" si="7"/>
        <v>4</v>
      </c>
      <c r="Y23" s="9" t="str">
        <f t="shared" si="8"/>
        <v/>
      </c>
      <c r="Z23" s="3">
        <v>4</v>
      </c>
      <c r="AA23" s="18"/>
    </row>
    <row r="24" spans="1:27" ht="17" x14ac:dyDescent="0.5">
      <c r="A24" s="18"/>
      <c r="B24" s="3">
        <v>19</v>
      </c>
      <c r="C24" s="8">
        <f>'Class Analysis'!G25</f>
        <v>3</v>
      </c>
      <c r="D24" s="9" t="str">
        <f t="shared" si="0"/>
        <v/>
      </c>
      <c r="E24" s="3">
        <v>0</v>
      </c>
      <c r="F24" s="18"/>
      <c r="G24" s="18"/>
      <c r="H24" s="3">
        <v>19</v>
      </c>
      <c r="I24" s="8">
        <f t="shared" si="1"/>
        <v>3</v>
      </c>
      <c r="J24" s="9" t="str">
        <f t="shared" si="2"/>
        <v/>
      </c>
      <c r="K24" s="3">
        <v>1</v>
      </c>
      <c r="L24" s="18"/>
      <c r="M24" s="3">
        <v>19</v>
      </c>
      <c r="N24" s="8">
        <f t="shared" si="3"/>
        <v>3</v>
      </c>
      <c r="O24" s="9" t="str">
        <f t="shared" si="4"/>
        <v/>
      </c>
      <c r="P24" s="3">
        <v>2</v>
      </c>
      <c r="Q24" s="18"/>
      <c r="R24" s="3">
        <v>19</v>
      </c>
      <c r="S24" s="8">
        <f t="shared" si="5"/>
        <v>3</v>
      </c>
      <c r="T24" s="9" t="str">
        <f t="shared" si="6"/>
        <v/>
      </c>
      <c r="U24" s="3">
        <v>3</v>
      </c>
      <c r="V24" s="18"/>
      <c r="W24" s="3">
        <v>19</v>
      </c>
      <c r="X24" s="8">
        <f t="shared" si="7"/>
        <v>3</v>
      </c>
      <c r="Y24" s="9" t="str">
        <f t="shared" si="8"/>
        <v/>
      </c>
      <c r="Z24" s="3">
        <v>3</v>
      </c>
      <c r="AA24" s="18"/>
    </row>
    <row r="25" spans="1:27" ht="17" x14ac:dyDescent="0.5">
      <c r="A25" s="18"/>
      <c r="B25" s="3">
        <v>20</v>
      </c>
      <c r="C25" s="8">
        <f>'Class Analysis'!G26</f>
        <v>4</v>
      </c>
      <c r="D25" s="9" t="str">
        <f t="shared" si="0"/>
        <v/>
      </c>
      <c r="E25" s="3">
        <v>0</v>
      </c>
      <c r="F25" s="18"/>
      <c r="G25" s="18"/>
      <c r="H25" s="3">
        <v>20</v>
      </c>
      <c r="I25" s="8">
        <f t="shared" si="1"/>
        <v>4</v>
      </c>
      <c r="J25" s="9" t="str">
        <f t="shared" si="2"/>
        <v/>
      </c>
      <c r="K25" s="3">
        <v>1</v>
      </c>
      <c r="L25" s="18"/>
      <c r="M25" s="3">
        <v>20</v>
      </c>
      <c r="N25" s="8">
        <f t="shared" si="3"/>
        <v>4</v>
      </c>
      <c r="O25" s="9" t="str">
        <f t="shared" si="4"/>
        <v/>
      </c>
      <c r="P25" s="3">
        <v>2</v>
      </c>
      <c r="Q25" s="18"/>
      <c r="R25" s="3">
        <v>20</v>
      </c>
      <c r="S25" s="8">
        <f t="shared" si="5"/>
        <v>4</v>
      </c>
      <c r="T25" s="9" t="str">
        <f t="shared" si="6"/>
        <v/>
      </c>
      <c r="U25" s="3">
        <v>3</v>
      </c>
      <c r="V25" s="18"/>
      <c r="W25" s="3">
        <v>20</v>
      </c>
      <c r="X25" s="8">
        <f t="shared" si="7"/>
        <v>4</v>
      </c>
      <c r="Y25" s="9" t="str">
        <f t="shared" si="8"/>
        <v/>
      </c>
      <c r="Z25" s="3">
        <v>4</v>
      </c>
      <c r="AA25" s="18"/>
    </row>
    <row r="26" spans="1:27" ht="17" x14ac:dyDescent="0.5">
      <c r="A26" s="18"/>
      <c r="B26" s="3">
        <v>21</v>
      </c>
      <c r="C26" s="8">
        <f>'Class Analysis'!G27</f>
        <v>4</v>
      </c>
      <c r="D26" s="9" t="str">
        <f t="shared" si="0"/>
        <v/>
      </c>
      <c r="E26" s="3">
        <v>0</v>
      </c>
      <c r="F26" s="18"/>
      <c r="G26" s="18"/>
      <c r="H26" s="3">
        <v>21</v>
      </c>
      <c r="I26" s="8">
        <f t="shared" si="1"/>
        <v>4</v>
      </c>
      <c r="J26" s="9" t="str">
        <f t="shared" si="2"/>
        <v/>
      </c>
      <c r="K26" s="3">
        <v>1</v>
      </c>
      <c r="L26" s="18"/>
      <c r="M26" s="3">
        <v>21</v>
      </c>
      <c r="N26" s="8">
        <f t="shared" si="3"/>
        <v>4</v>
      </c>
      <c r="O26" s="9" t="str">
        <f t="shared" si="4"/>
        <v/>
      </c>
      <c r="P26" s="3">
        <v>2</v>
      </c>
      <c r="Q26" s="18"/>
      <c r="R26" s="3">
        <v>21</v>
      </c>
      <c r="S26" s="8">
        <f t="shared" si="5"/>
        <v>4</v>
      </c>
      <c r="T26" s="9" t="str">
        <f t="shared" si="6"/>
        <v/>
      </c>
      <c r="U26" s="3">
        <v>3</v>
      </c>
      <c r="V26" s="18"/>
      <c r="W26" s="3">
        <v>21</v>
      </c>
      <c r="X26" s="8">
        <f t="shared" si="7"/>
        <v>4</v>
      </c>
      <c r="Y26" s="9" t="str">
        <f t="shared" si="8"/>
        <v/>
      </c>
      <c r="Z26" s="3">
        <v>4</v>
      </c>
      <c r="AA26" s="18"/>
    </row>
    <row r="27" spans="1:27" ht="17" x14ac:dyDescent="0.5">
      <c r="A27" s="18"/>
      <c r="B27" s="3">
        <v>22</v>
      </c>
      <c r="C27" s="8">
        <f>'Class Analysis'!G28</f>
        <v>5</v>
      </c>
      <c r="D27" s="9" t="str">
        <f t="shared" si="0"/>
        <v/>
      </c>
      <c r="E27" s="3">
        <v>0</v>
      </c>
      <c r="F27" s="18"/>
      <c r="G27" s="18"/>
      <c r="H27" s="3">
        <v>22</v>
      </c>
      <c r="I27" s="8">
        <f t="shared" si="1"/>
        <v>5</v>
      </c>
      <c r="J27" s="9" t="str">
        <f t="shared" si="2"/>
        <v/>
      </c>
      <c r="K27" s="3">
        <v>1</v>
      </c>
      <c r="L27" s="18"/>
      <c r="M27" s="3">
        <v>22</v>
      </c>
      <c r="N27" s="8">
        <f t="shared" si="3"/>
        <v>5</v>
      </c>
      <c r="O27" s="9" t="str">
        <f t="shared" si="4"/>
        <v/>
      </c>
      <c r="P27" s="3">
        <v>2</v>
      </c>
      <c r="Q27" s="18"/>
      <c r="R27" s="3">
        <v>22</v>
      </c>
      <c r="S27" s="8">
        <f t="shared" si="5"/>
        <v>5</v>
      </c>
      <c r="T27" s="9" t="str">
        <f t="shared" si="6"/>
        <v/>
      </c>
      <c r="U27" s="3">
        <v>3</v>
      </c>
      <c r="V27" s="18"/>
      <c r="W27" s="3">
        <v>22</v>
      </c>
      <c r="X27" s="8">
        <f t="shared" si="7"/>
        <v>5</v>
      </c>
      <c r="Y27" s="9" t="str">
        <f t="shared" si="8"/>
        <v/>
      </c>
      <c r="Z27" s="3">
        <v>4</v>
      </c>
      <c r="AA27" s="18"/>
    </row>
    <row r="28" spans="1:27" ht="17" x14ac:dyDescent="0.5">
      <c r="A28" s="18"/>
      <c r="B28" s="3">
        <v>23</v>
      </c>
      <c r="C28" s="8">
        <f>'Class Analysis'!G29</f>
        <v>4</v>
      </c>
      <c r="D28" s="9" t="str">
        <f t="shared" si="0"/>
        <v/>
      </c>
      <c r="E28" s="3">
        <v>0</v>
      </c>
      <c r="F28" s="18"/>
      <c r="G28" s="18"/>
      <c r="H28" s="3">
        <v>23</v>
      </c>
      <c r="I28" s="8">
        <f t="shared" si="1"/>
        <v>4</v>
      </c>
      <c r="J28" s="9" t="str">
        <f t="shared" si="2"/>
        <v/>
      </c>
      <c r="K28" s="3">
        <v>1</v>
      </c>
      <c r="L28" s="18"/>
      <c r="M28" s="3">
        <v>23</v>
      </c>
      <c r="N28" s="8">
        <f t="shared" si="3"/>
        <v>4</v>
      </c>
      <c r="O28" s="9" t="str">
        <f t="shared" si="4"/>
        <v/>
      </c>
      <c r="P28" s="3">
        <v>2</v>
      </c>
      <c r="Q28" s="18"/>
      <c r="R28" s="3">
        <v>23</v>
      </c>
      <c r="S28" s="8">
        <f t="shared" si="5"/>
        <v>4</v>
      </c>
      <c r="T28" s="9" t="str">
        <f t="shared" si="6"/>
        <v/>
      </c>
      <c r="U28" s="3">
        <v>3</v>
      </c>
      <c r="V28" s="18"/>
      <c r="W28" s="3">
        <v>23</v>
      </c>
      <c r="X28" s="8">
        <f t="shared" si="7"/>
        <v>4</v>
      </c>
      <c r="Y28" s="9" t="str">
        <f t="shared" si="8"/>
        <v/>
      </c>
      <c r="Z28" s="3">
        <v>4</v>
      </c>
      <c r="AA28" s="18"/>
    </row>
    <row r="29" spans="1:27" ht="17" x14ac:dyDescent="0.5">
      <c r="A29" s="18"/>
      <c r="B29" s="3">
        <v>24</v>
      </c>
      <c r="C29" s="8">
        <f>'Class Analysis'!G30</f>
        <v>4</v>
      </c>
      <c r="D29" s="9" t="str">
        <f t="shared" si="0"/>
        <v/>
      </c>
      <c r="E29" s="3">
        <v>0</v>
      </c>
      <c r="F29" s="18"/>
      <c r="G29" s="18"/>
      <c r="H29" s="3">
        <v>24</v>
      </c>
      <c r="I29" s="8">
        <f t="shared" si="1"/>
        <v>4</v>
      </c>
      <c r="J29" s="9" t="str">
        <f t="shared" si="2"/>
        <v/>
      </c>
      <c r="K29" s="3">
        <v>1</v>
      </c>
      <c r="L29" s="18"/>
      <c r="M29" s="3">
        <v>24</v>
      </c>
      <c r="N29" s="8">
        <f t="shared" si="3"/>
        <v>4</v>
      </c>
      <c r="O29" s="9" t="str">
        <f t="shared" si="4"/>
        <v/>
      </c>
      <c r="P29" s="3">
        <v>2</v>
      </c>
      <c r="Q29" s="18"/>
      <c r="R29" s="3">
        <v>24</v>
      </c>
      <c r="S29" s="8">
        <f t="shared" si="5"/>
        <v>4</v>
      </c>
      <c r="T29" s="9" t="str">
        <f t="shared" si="6"/>
        <v/>
      </c>
      <c r="U29" s="3">
        <v>3</v>
      </c>
      <c r="V29" s="18"/>
      <c r="W29" s="3">
        <v>24</v>
      </c>
      <c r="X29" s="8">
        <f t="shared" si="7"/>
        <v>4</v>
      </c>
      <c r="Y29" s="9" t="str">
        <f t="shared" si="8"/>
        <v/>
      </c>
      <c r="Z29" s="3">
        <v>4</v>
      </c>
      <c r="AA29" s="18"/>
    </row>
    <row r="30" spans="1:27" ht="17" x14ac:dyDescent="0.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7" x14ac:dyDescent="0.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s="2" customFormat="1" ht="18.5" x14ac:dyDescent="0.5">
      <c r="A32" s="18"/>
      <c r="B32" s="96" t="str">
        <f>'Register (fill in)'!B8</f>
        <v>Student F</v>
      </c>
      <c r="C32" s="97"/>
      <c r="D32" s="97"/>
      <c r="E32" s="98"/>
      <c r="F32" s="18"/>
      <c r="G32" s="18"/>
      <c r="H32" s="96" t="str">
        <f>'Register (fill in)'!B9</f>
        <v>Student G</v>
      </c>
      <c r="I32" s="97"/>
      <c r="J32" s="97"/>
      <c r="K32" s="98"/>
      <c r="L32" s="18"/>
      <c r="M32" s="96" t="str">
        <f>'Register (fill in)'!B10</f>
        <v>Student H</v>
      </c>
      <c r="N32" s="97"/>
      <c r="O32" s="97"/>
      <c r="P32" s="98"/>
      <c r="Q32" s="18"/>
      <c r="R32" s="96" t="str">
        <f>'Register (fill in)'!B11</f>
        <v>Student I</v>
      </c>
      <c r="S32" s="97"/>
      <c r="T32" s="97"/>
      <c r="U32" s="98"/>
      <c r="V32" s="18"/>
      <c r="W32" s="96" t="str">
        <f>'Register (fill in)'!B12</f>
        <v>Student J</v>
      </c>
      <c r="X32" s="97"/>
      <c r="Y32" s="97"/>
      <c r="Z32" s="98"/>
      <c r="AA32" s="18"/>
    </row>
    <row r="33" spans="1:27" ht="17" x14ac:dyDescent="0.5">
      <c r="A33" s="18"/>
      <c r="B33" s="4" t="s">
        <v>0</v>
      </c>
      <c r="C33" s="4" t="s">
        <v>23</v>
      </c>
      <c r="D33" s="7"/>
      <c r="E33" s="4" t="s">
        <v>6</v>
      </c>
      <c r="F33" s="18"/>
      <c r="G33" s="18"/>
      <c r="H33" s="4" t="s">
        <v>0</v>
      </c>
      <c r="I33" s="4" t="s">
        <v>23</v>
      </c>
      <c r="J33" s="7"/>
      <c r="K33" s="4" t="s">
        <v>6</v>
      </c>
      <c r="L33" s="18"/>
      <c r="M33" s="4" t="s">
        <v>0</v>
      </c>
      <c r="N33" s="4" t="s">
        <v>23</v>
      </c>
      <c r="O33" s="7"/>
      <c r="P33" s="4" t="s">
        <v>6</v>
      </c>
      <c r="Q33" s="18"/>
      <c r="R33" s="4" t="s">
        <v>0</v>
      </c>
      <c r="S33" s="4" t="s">
        <v>23</v>
      </c>
      <c r="T33" s="7"/>
      <c r="U33" s="4" t="s">
        <v>6</v>
      </c>
      <c r="V33" s="18"/>
      <c r="W33" s="4" t="s">
        <v>0</v>
      </c>
      <c r="X33" s="4" t="s">
        <v>23</v>
      </c>
      <c r="Y33" s="7"/>
      <c r="Z33" s="4" t="s">
        <v>6</v>
      </c>
      <c r="AA33" s="18"/>
    </row>
    <row r="34" spans="1:27" ht="17" x14ac:dyDescent="0.5">
      <c r="A34" s="18"/>
      <c r="B34" s="3">
        <v>1</v>
      </c>
      <c r="C34" s="8">
        <f t="shared" ref="C34:C57" si="9">C6</f>
        <v>3</v>
      </c>
      <c r="D34" s="9" t="str">
        <f>IF(E34&gt;C34,"E","")</f>
        <v/>
      </c>
      <c r="E34" s="3">
        <v>3</v>
      </c>
      <c r="F34" s="18"/>
      <c r="G34" s="18"/>
      <c r="H34" s="3">
        <v>1</v>
      </c>
      <c r="I34" s="8">
        <f t="shared" ref="I34:I57" si="10">C6</f>
        <v>3</v>
      </c>
      <c r="J34" s="9" t="str">
        <f>IF(K34&gt;I34,"E","")</f>
        <v/>
      </c>
      <c r="K34" s="3">
        <v>3</v>
      </c>
      <c r="L34" s="18"/>
      <c r="M34" s="3">
        <v>1</v>
      </c>
      <c r="N34" s="8">
        <f t="shared" ref="N34:N57" si="11">C6</f>
        <v>3</v>
      </c>
      <c r="O34" s="9" t="str">
        <f>IF(P34&gt;N34,"E","")</f>
        <v/>
      </c>
      <c r="P34" s="3">
        <v>3</v>
      </c>
      <c r="Q34" s="18"/>
      <c r="R34" s="3">
        <v>1</v>
      </c>
      <c r="S34" s="8">
        <f t="shared" ref="S34:S57" si="12">C6</f>
        <v>3</v>
      </c>
      <c r="T34" s="9" t="str">
        <f>IF(U34&gt;S34,"E","")</f>
        <v/>
      </c>
      <c r="U34" s="3">
        <v>3</v>
      </c>
      <c r="V34" s="18"/>
      <c r="W34" s="3">
        <v>1</v>
      </c>
      <c r="X34" s="8">
        <f t="shared" ref="X34:X57" si="13">C6</f>
        <v>3</v>
      </c>
      <c r="Y34" s="9" t="str">
        <f>IF(Z34&gt;X34,"E","")</f>
        <v/>
      </c>
      <c r="Z34" s="3">
        <v>2</v>
      </c>
      <c r="AA34" s="18"/>
    </row>
    <row r="35" spans="1:27" ht="17" x14ac:dyDescent="0.5">
      <c r="A35" s="18"/>
      <c r="B35" s="3">
        <v>2</v>
      </c>
      <c r="C35" s="8">
        <f t="shared" si="9"/>
        <v>4</v>
      </c>
      <c r="D35" s="9" t="str">
        <f t="shared" ref="D35:D57" si="14">IF(E35&gt;C35,"E","")</f>
        <v/>
      </c>
      <c r="E35" s="3">
        <v>4</v>
      </c>
      <c r="F35" s="18"/>
      <c r="G35" s="18"/>
      <c r="H35" s="3">
        <v>2</v>
      </c>
      <c r="I35" s="8">
        <f t="shared" si="10"/>
        <v>4</v>
      </c>
      <c r="J35" s="9" t="str">
        <f t="shared" ref="J35:J57" si="15">IF(K35&gt;I35,"E","")</f>
        <v/>
      </c>
      <c r="K35" s="3">
        <v>4</v>
      </c>
      <c r="L35" s="18"/>
      <c r="M35" s="3">
        <v>2</v>
      </c>
      <c r="N35" s="8">
        <f t="shared" si="11"/>
        <v>4</v>
      </c>
      <c r="O35" s="9" t="str">
        <f t="shared" ref="O35:O57" si="16">IF(P35&gt;N35,"E","")</f>
        <v/>
      </c>
      <c r="P35" s="3">
        <v>4</v>
      </c>
      <c r="Q35" s="18"/>
      <c r="R35" s="3">
        <v>2</v>
      </c>
      <c r="S35" s="8">
        <f t="shared" si="12"/>
        <v>4</v>
      </c>
      <c r="T35" s="9" t="str">
        <f t="shared" ref="T35:T57" si="17">IF(U35&gt;S35,"E","")</f>
        <v/>
      </c>
      <c r="U35" s="3">
        <v>2</v>
      </c>
      <c r="V35" s="18"/>
      <c r="W35" s="3">
        <v>2</v>
      </c>
      <c r="X35" s="8">
        <f t="shared" si="13"/>
        <v>4</v>
      </c>
      <c r="Y35" s="9" t="str">
        <f t="shared" ref="Y35:Y57" si="18">IF(Z35&gt;X35,"E","")</f>
        <v/>
      </c>
      <c r="Z35" s="3">
        <v>2</v>
      </c>
      <c r="AA35" s="18"/>
    </row>
    <row r="36" spans="1:27" ht="17" x14ac:dyDescent="0.5">
      <c r="A36" s="18"/>
      <c r="B36" s="3">
        <v>3</v>
      </c>
      <c r="C36" s="8">
        <f t="shared" si="9"/>
        <v>3</v>
      </c>
      <c r="D36" s="9" t="str">
        <f t="shared" si="14"/>
        <v/>
      </c>
      <c r="E36" s="3">
        <v>3</v>
      </c>
      <c r="F36" s="18"/>
      <c r="G36" s="18"/>
      <c r="H36" s="3">
        <v>3</v>
      </c>
      <c r="I36" s="8">
        <f t="shared" si="10"/>
        <v>3</v>
      </c>
      <c r="J36" s="9" t="str">
        <f t="shared" si="15"/>
        <v/>
      </c>
      <c r="K36" s="3">
        <v>3</v>
      </c>
      <c r="L36" s="18"/>
      <c r="M36" s="3">
        <v>3</v>
      </c>
      <c r="N36" s="8">
        <f t="shared" si="11"/>
        <v>3</v>
      </c>
      <c r="O36" s="9" t="str">
        <f t="shared" si="16"/>
        <v/>
      </c>
      <c r="P36" s="3">
        <v>3</v>
      </c>
      <c r="Q36" s="18"/>
      <c r="R36" s="3">
        <v>3</v>
      </c>
      <c r="S36" s="8">
        <f t="shared" si="12"/>
        <v>3</v>
      </c>
      <c r="T36" s="9" t="str">
        <f t="shared" si="17"/>
        <v/>
      </c>
      <c r="U36" s="3">
        <v>3</v>
      </c>
      <c r="V36" s="18"/>
      <c r="W36" s="3">
        <v>3</v>
      </c>
      <c r="X36" s="8">
        <f t="shared" si="13"/>
        <v>3</v>
      </c>
      <c r="Y36" s="9" t="str">
        <f t="shared" si="18"/>
        <v/>
      </c>
      <c r="Z36" s="3">
        <v>3</v>
      </c>
      <c r="AA36" s="18"/>
    </row>
    <row r="37" spans="1:27" ht="17" x14ac:dyDescent="0.5">
      <c r="A37" s="18"/>
      <c r="B37" s="3">
        <v>4</v>
      </c>
      <c r="C37" s="8">
        <f t="shared" si="9"/>
        <v>4</v>
      </c>
      <c r="D37" s="9" t="str">
        <f t="shared" si="14"/>
        <v/>
      </c>
      <c r="E37" s="3">
        <v>4</v>
      </c>
      <c r="F37" s="18"/>
      <c r="G37" s="18"/>
      <c r="H37" s="3">
        <v>4</v>
      </c>
      <c r="I37" s="8">
        <f t="shared" si="10"/>
        <v>4</v>
      </c>
      <c r="J37" s="9" t="str">
        <f t="shared" si="15"/>
        <v/>
      </c>
      <c r="K37" s="3">
        <v>4</v>
      </c>
      <c r="L37" s="18"/>
      <c r="M37" s="3">
        <v>4</v>
      </c>
      <c r="N37" s="8">
        <f t="shared" si="11"/>
        <v>4</v>
      </c>
      <c r="O37" s="9" t="str">
        <f t="shared" si="16"/>
        <v/>
      </c>
      <c r="P37" s="3">
        <v>4</v>
      </c>
      <c r="Q37" s="18"/>
      <c r="R37" s="3">
        <v>4</v>
      </c>
      <c r="S37" s="8">
        <f t="shared" si="12"/>
        <v>4</v>
      </c>
      <c r="T37" s="9" t="str">
        <f t="shared" si="17"/>
        <v/>
      </c>
      <c r="U37" s="3">
        <v>3</v>
      </c>
      <c r="V37" s="18"/>
      <c r="W37" s="3">
        <v>4</v>
      </c>
      <c r="X37" s="8">
        <f t="shared" si="13"/>
        <v>4</v>
      </c>
      <c r="Y37" s="9" t="str">
        <f t="shared" si="18"/>
        <v/>
      </c>
      <c r="Z37" s="3">
        <v>3</v>
      </c>
      <c r="AA37" s="18"/>
    </row>
    <row r="38" spans="1:27" ht="17" x14ac:dyDescent="0.5">
      <c r="A38" s="18"/>
      <c r="B38" s="3">
        <v>5</v>
      </c>
      <c r="C38" s="8">
        <f t="shared" si="9"/>
        <v>4</v>
      </c>
      <c r="D38" s="9" t="str">
        <f t="shared" si="14"/>
        <v/>
      </c>
      <c r="E38" s="3">
        <v>4</v>
      </c>
      <c r="F38" s="18"/>
      <c r="G38" s="18"/>
      <c r="H38" s="3">
        <v>5</v>
      </c>
      <c r="I38" s="8">
        <f t="shared" si="10"/>
        <v>4</v>
      </c>
      <c r="J38" s="9" t="str">
        <f t="shared" si="15"/>
        <v/>
      </c>
      <c r="K38" s="3">
        <v>4</v>
      </c>
      <c r="L38" s="18"/>
      <c r="M38" s="3">
        <v>5</v>
      </c>
      <c r="N38" s="8">
        <f t="shared" si="11"/>
        <v>4</v>
      </c>
      <c r="O38" s="9" t="str">
        <f t="shared" si="16"/>
        <v/>
      </c>
      <c r="P38" s="3">
        <v>4</v>
      </c>
      <c r="Q38" s="18"/>
      <c r="R38" s="3">
        <v>5</v>
      </c>
      <c r="S38" s="8">
        <f t="shared" si="12"/>
        <v>4</v>
      </c>
      <c r="T38" s="9" t="str">
        <f t="shared" si="17"/>
        <v/>
      </c>
      <c r="U38" s="3">
        <v>3</v>
      </c>
      <c r="V38" s="18"/>
      <c r="W38" s="3">
        <v>5</v>
      </c>
      <c r="X38" s="8">
        <f t="shared" si="13"/>
        <v>4</v>
      </c>
      <c r="Y38" s="9" t="str">
        <f t="shared" si="18"/>
        <v/>
      </c>
      <c r="Z38" s="3">
        <v>1</v>
      </c>
      <c r="AA38" s="18"/>
    </row>
    <row r="39" spans="1:27" ht="17" x14ac:dyDescent="0.5">
      <c r="A39" s="18"/>
      <c r="B39" s="3">
        <v>6</v>
      </c>
      <c r="C39" s="8">
        <f t="shared" si="9"/>
        <v>2</v>
      </c>
      <c r="D39" s="9" t="str">
        <f t="shared" si="14"/>
        <v/>
      </c>
      <c r="E39" s="3">
        <v>2</v>
      </c>
      <c r="F39" s="18"/>
      <c r="G39" s="18"/>
      <c r="H39" s="3">
        <v>6</v>
      </c>
      <c r="I39" s="8">
        <f t="shared" si="10"/>
        <v>2</v>
      </c>
      <c r="J39" s="9" t="str">
        <f t="shared" si="15"/>
        <v/>
      </c>
      <c r="K39" s="3">
        <v>2</v>
      </c>
      <c r="L39" s="18"/>
      <c r="M39" s="3">
        <v>6</v>
      </c>
      <c r="N39" s="8">
        <f t="shared" si="11"/>
        <v>2</v>
      </c>
      <c r="O39" s="9" t="str">
        <f t="shared" si="16"/>
        <v/>
      </c>
      <c r="P39" s="3">
        <v>2</v>
      </c>
      <c r="Q39" s="18"/>
      <c r="R39" s="3">
        <v>6</v>
      </c>
      <c r="S39" s="8">
        <f t="shared" si="12"/>
        <v>2</v>
      </c>
      <c r="T39" s="9" t="str">
        <f t="shared" si="17"/>
        <v/>
      </c>
      <c r="U39" s="3">
        <v>2</v>
      </c>
      <c r="V39" s="18"/>
      <c r="W39" s="3">
        <v>6</v>
      </c>
      <c r="X39" s="8">
        <f t="shared" si="13"/>
        <v>2</v>
      </c>
      <c r="Y39" s="9" t="str">
        <f t="shared" si="18"/>
        <v/>
      </c>
      <c r="Z39" s="3">
        <v>1</v>
      </c>
      <c r="AA39" s="18"/>
    </row>
    <row r="40" spans="1:27" ht="17" x14ac:dyDescent="0.5">
      <c r="A40" s="18"/>
      <c r="B40" s="3">
        <v>7</v>
      </c>
      <c r="C40" s="8">
        <f t="shared" si="9"/>
        <v>4</v>
      </c>
      <c r="D40" s="9" t="str">
        <f t="shared" si="14"/>
        <v/>
      </c>
      <c r="E40" s="3">
        <v>4</v>
      </c>
      <c r="F40" s="18"/>
      <c r="G40" s="18"/>
      <c r="H40" s="3">
        <v>7</v>
      </c>
      <c r="I40" s="8">
        <f t="shared" si="10"/>
        <v>4</v>
      </c>
      <c r="J40" s="9" t="str">
        <f t="shared" si="15"/>
        <v/>
      </c>
      <c r="K40" s="3">
        <v>4</v>
      </c>
      <c r="L40" s="18"/>
      <c r="M40" s="3">
        <v>7</v>
      </c>
      <c r="N40" s="8">
        <f t="shared" si="11"/>
        <v>4</v>
      </c>
      <c r="O40" s="9" t="str">
        <f t="shared" si="16"/>
        <v/>
      </c>
      <c r="P40" s="3">
        <v>4</v>
      </c>
      <c r="Q40" s="18"/>
      <c r="R40" s="3">
        <v>7</v>
      </c>
      <c r="S40" s="8">
        <f t="shared" si="12"/>
        <v>4</v>
      </c>
      <c r="T40" s="9" t="str">
        <f t="shared" si="17"/>
        <v/>
      </c>
      <c r="U40" s="3">
        <v>4</v>
      </c>
      <c r="V40" s="18"/>
      <c r="W40" s="3">
        <v>7</v>
      </c>
      <c r="X40" s="8">
        <f t="shared" si="13"/>
        <v>4</v>
      </c>
      <c r="Y40" s="9" t="str">
        <f t="shared" si="18"/>
        <v/>
      </c>
      <c r="Z40" s="3">
        <v>1</v>
      </c>
      <c r="AA40" s="18"/>
    </row>
    <row r="41" spans="1:27" ht="17" x14ac:dyDescent="0.5">
      <c r="A41" s="18"/>
      <c r="B41" s="3">
        <v>8</v>
      </c>
      <c r="C41" s="8">
        <f t="shared" si="9"/>
        <v>5</v>
      </c>
      <c r="D41" s="9" t="str">
        <f t="shared" si="14"/>
        <v/>
      </c>
      <c r="E41" s="3">
        <v>5</v>
      </c>
      <c r="F41" s="18"/>
      <c r="G41" s="18"/>
      <c r="H41" s="3">
        <v>8</v>
      </c>
      <c r="I41" s="8">
        <f t="shared" si="10"/>
        <v>5</v>
      </c>
      <c r="J41" s="9" t="str">
        <f t="shared" si="15"/>
        <v/>
      </c>
      <c r="K41" s="3">
        <v>5</v>
      </c>
      <c r="L41" s="18"/>
      <c r="M41" s="3">
        <v>8</v>
      </c>
      <c r="N41" s="8">
        <f t="shared" si="11"/>
        <v>5</v>
      </c>
      <c r="O41" s="9" t="str">
        <f t="shared" si="16"/>
        <v/>
      </c>
      <c r="P41" s="3">
        <v>5</v>
      </c>
      <c r="Q41" s="18"/>
      <c r="R41" s="3">
        <v>8</v>
      </c>
      <c r="S41" s="8">
        <f t="shared" si="12"/>
        <v>5</v>
      </c>
      <c r="T41" s="9" t="str">
        <f t="shared" si="17"/>
        <v/>
      </c>
      <c r="U41" s="3">
        <v>1</v>
      </c>
      <c r="V41" s="18"/>
      <c r="W41" s="3">
        <v>8</v>
      </c>
      <c r="X41" s="8">
        <f t="shared" si="13"/>
        <v>5</v>
      </c>
      <c r="Y41" s="9" t="str">
        <f t="shared" si="18"/>
        <v/>
      </c>
      <c r="Z41" s="3">
        <v>3</v>
      </c>
      <c r="AA41" s="18"/>
    </row>
    <row r="42" spans="1:27" ht="17" x14ac:dyDescent="0.5">
      <c r="A42" s="18"/>
      <c r="B42" s="3">
        <v>9</v>
      </c>
      <c r="C42" s="8">
        <f t="shared" si="9"/>
        <v>5</v>
      </c>
      <c r="D42" s="9" t="str">
        <f t="shared" si="14"/>
        <v/>
      </c>
      <c r="E42" s="3">
        <v>5</v>
      </c>
      <c r="F42" s="18"/>
      <c r="G42" s="18"/>
      <c r="H42" s="3">
        <v>9</v>
      </c>
      <c r="I42" s="8">
        <f t="shared" si="10"/>
        <v>5</v>
      </c>
      <c r="J42" s="9" t="str">
        <f t="shared" si="15"/>
        <v/>
      </c>
      <c r="K42" s="3">
        <v>5</v>
      </c>
      <c r="L42" s="18"/>
      <c r="M42" s="3">
        <v>9</v>
      </c>
      <c r="N42" s="8">
        <f t="shared" si="11"/>
        <v>5</v>
      </c>
      <c r="O42" s="9" t="str">
        <f t="shared" si="16"/>
        <v/>
      </c>
      <c r="P42" s="3">
        <v>5</v>
      </c>
      <c r="Q42" s="18"/>
      <c r="R42" s="3">
        <v>9</v>
      </c>
      <c r="S42" s="8">
        <f t="shared" si="12"/>
        <v>5</v>
      </c>
      <c r="T42" s="9" t="str">
        <f t="shared" si="17"/>
        <v/>
      </c>
      <c r="U42" s="3">
        <v>4</v>
      </c>
      <c r="V42" s="18"/>
      <c r="W42" s="3">
        <v>9</v>
      </c>
      <c r="X42" s="8">
        <f t="shared" si="13"/>
        <v>5</v>
      </c>
      <c r="Y42" s="9" t="str">
        <f t="shared" si="18"/>
        <v/>
      </c>
      <c r="Z42" s="3">
        <v>1</v>
      </c>
      <c r="AA42" s="18"/>
    </row>
    <row r="43" spans="1:27" ht="17" x14ac:dyDescent="0.5">
      <c r="A43" s="18"/>
      <c r="B43" s="3">
        <v>10</v>
      </c>
      <c r="C43" s="8">
        <f t="shared" si="9"/>
        <v>3</v>
      </c>
      <c r="D43" s="9" t="str">
        <f t="shared" si="14"/>
        <v/>
      </c>
      <c r="E43" s="3">
        <v>3</v>
      </c>
      <c r="F43" s="18"/>
      <c r="G43" s="18"/>
      <c r="H43" s="3">
        <v>10</v>
      </c>
      <c r="I43" s="8">
        <f t="shared" si="10"/>
        <v>3</v>
      </c>
      <c r="J43" s="9" t="str">
        <f t="shared" si="15"/>
        <v/>
      </c>
      <c r="K43" s="3">
        <v>3</v>
      </c>
      <c r="L43" s="18"/>
      <c r="M43" s="3">
        <v>10</v>
      </c>
      <c r="N43" s="8">
        <f t="shared" si="11"/>
        <v>3</v>
      </c>
      <c r="O43" s="9" t="str">
        <f t="shared" si="16"/>
        <v/>
      </c>
      <c r="P43" s="3">
        <v>3</v>
      </c>
      <c r="Q43" s="18"/>
      <c r="R43" s="3">
        <v>10</v>
      </c>
      <c r="S43" s="8">
        <f t="shared" si="12"/>
        <v>3</v>
      </c>
      <c r="T43" s="9" t="str">
        <f t="shared" si="17"/>
        <v/>
      </c>
      <c r="U43" s="3">
        <v>3</v>
      </c>
      <c r="V43" s="18"/>
      <c r="W43" s="3">
        <v>10</v>
      </c>
      <c r="X43" s="8">
        <f t="shared" si="13"/>
        <v>3</v>
      </c>
      <c r="Y43" s="9" t="str">
        <f t="shared" si="18"/>
        <v/>
      </c>
      <c r="Z43" s="3">
        <v>1</v>
      </c>
      <c r="AA43" s="18"/>
    </row>
    <row r="44" spans="1:27" ht="17" x14ac:dyDescent="0.5">
      <c r="A44" s="18"/>
      <c r="B44" s="3">
        <v>11</v>
      </c>
      <c r="C44" s="8">
        <f t="shared" si="9"/>
        <v>7</v>
      </c>
      <c r="D44" s="9" t="str">
        <f t="shared" si="14"/>
        <v/>
      </c>
      <c r="E44" s="3">
        <v>5</v>
      </c>
      <c r="F44" s="18"/>
      <c r="G44" s="18"/>
      <c r="H44" s="3">
        <v>11</v>
      </c>
      <c r="I44" s="8">
        <f t="shared" si="10"/>
        <v>7</v>
      </c>
      <c r="J44" s="9" t="str">
        <f t="shared" si="15"/>
        <v/>
      </c>
      <c r="K44" s="3">
        <v>6</v>
      </c>
      <c r="L44" s="18"/>
      <c r="M44" s="3">
        <v>11</v>
      </c>
      <c r="N44" s="8">
        <f t="shared" si="11"/>
        <v>7</v>
      </c>
      <c r="O44" s="9" t="str">
        <f t="shared" si="16"/>
        <v/>
      </c>
      <c r="P44" s="3">
        <v>7</v>
      </c>
      <c r="Q44" s="18"/>
      <c r="R44" s="3">
        <v>11</v>
      </c>
      <c r="S44" s="8">
        <f t="shared" si="12"/>
        <v>7</v>
      </c>
      <c r="T44" s="9" t="str">
        <f t="shared" si="17"/>
        <v/>
      </c>
      <c r="U44" s="3">
        <v>7</v>
      </c>
      <c r="V44" s="18"/>
      <c r="W44" s="3">
        <v>11</v>
      </c>
      <c r="X44" s="8">
        <f t="shared" si="13"/>
        <v>7</v>
      </c>
      <c r="Y44" s="9" t="str">
        <f t="shared" si="18"/>
        <v/>
      </c>
      <c r="Z44" s="3">
        <v>2</v>
      </c>
      <c r="AA44" s="18"/>
    </row>
    <row r="45" spans="1:27" ht="17" x14ac:dyDescent="0.5">
      <c r="A45" s="18"/>
      <c r="B45" s="3">
        <v>12</v>
      </c>
      <c r="C45" s="8">
        <f t="shared" si="9"/>
        <v>6</v>
      </c>
      <c r="D45" s="9" t="str">
        <f t="shared" si="14"/>
        <v/>
      </c>
      <c r="E45" s="3">
        <v>5</v>
      </c>
      <c r="F45" s="18"/>
      <c r="G45" s="18"/>
      <c r="H45" s="3">
        <v>12</v>
      </c>
      <c r="I45" s="8">
        <f t="shared" si="10"/>
        <v>6</v>
      </c>
      <c r="J45" s="9" t="str">
        <f t="shared" si="15"/>
        <v/>
      </c>
      <c r="K45" s="3">
        <v>6</v>
      </c>
      <c r="L45" s="18"/>
      <c r="M45" s="3">
        <v>12</v>
      </c>
      <c r="N45" s="8">
        <f t="shared" si="11"/>
        <v>6</v>
      </c>
      <c r="O45" s="9" t="str">
        <f t="shared" si="16"/>
        <v/>
      </c>
      <c r="P45" s="3">
        <v>6</v>
      </c>
      <c r="Q45" s="18"/>
      <c r="R45" s="3">
        <v>12</v>
      </c>
      <c r="S45" s="8">
        <f t="shared" si="12"/>
        <v>6</v>
      </c>
      <c r="T45" s="9" t="str">
        <f t="shared" si="17"/>
        <v/>
      </c>
      <c r="U45" s="3">
        <v>0</v>
      </c>
      <c r="V45" s="18"/>
      <c r="W45" s="3">
        <v>12</v>
      </c>
      <c r="X45" s="8">
        <f t="shared" si="13"/>
        <v>6</v>
      </c>
      <c r="Y45" s="9" t="str">
        <f t="shared" si="18"/>
        <v/>
      </c>
      <c r="Z45" s="3">
        <v>2</v>
      </c>
      <c r="AA45" s="18"/>
    </row>
    <row r="46" spans="1:27" ht="17" x14ac:dyDescent="0.5">
      <c r="A46" s="18"/>
      <c r="B46" s="3">
        <v>13</v>
      </c>
      <c r="C46" s="8">
        <f t="shared" si="9"/>
        <v>3</v>
      </c>
      <c r="D46" s="9" t="str">
        <f t="shared" si="14"/>
        <v/>
      </c>
      <c r="E46" s="3">
        <v>3</v>
      </c>
      <c r="F46" s="18"/>
      <c r="G46" s="18"/>
      <c r="H46" s="3">
        <v>13</v>
      </c>
      <c r="I46" s="8">
        <f t="shared" si="10"/>
        <v>3</v>
      </c>
      <c r="J46" s="9" t="str">
        <f t="shared" si="15"/>
        <v/>
      </c>
      <c r="K46" s="3">
        <v>3</v>
      </c>
      <c r="L46" s="18"/>
      <c r="M46" s="3">
        <v>13</v>
      </c>
      <c r="N46" s="8">
        <f t="shared" si="11"/>
        <v>3</v>
      </c>
      <c r="O46" s="9" t="str">
        <f t="shared" si="16"/>
        <v/>
      </c>
      <c r="P46" s="3">
        <v>3</v>
      </c>
      <c r="Q46" s="18"/>
      <c r="R46" s="3">
        <v>13</v>
      </c>
      <c r="S46" s="8">
        <f t="shared" si="12"/>
        <v>3</v>
      </c>
      <c r="T46" s="9" t="str">
        <f t="shared" si="17"/>
        <v/>
      </c>
      <c r="U46" s="3">
        <v>3</v>
      </c>
      <c r="V46" s="18"/>
      <c r="W46" s="3">
        <v>13</v>
      </c>
      <c r="X46" s="8">
        <f t="shared" si="13"/>
        <v>3</v>
      </c>
      <c r="Y46" s="9" t="str">
        <f t="shared" si="18"/>
        <v/>
      </c>
      <c r="Z46" s="3">
        <v>2</v>
      </c>
      <c r="AA46" s="18"/>
    </row>
    <row r="47" spans="1:27" ht="17" x14ac:dyDescent="0.5">
      <c r="A47" s="18"/>
      <c r="B47" s="3">
        <v>14</v>
      </c>
      <c r="C47" s="8">
        <f t="shared" si="9"/>
        <v>5</v>
      </c>
      <c r="D47" s="9" t="str">
        <f t="shared" si="14"/>
        <v/>
      </c>
      <c r="E47" s="3">
        <v>5</v>
      </c>
      <c r="F47" s="18"/>
      <c r="G47" s="18"/>
      <c r="H47" s="3">
        <v>14</v>
      </c>
      <c r="I47" s="8">
        <f t="shared" si="10"/>
        <v>5</v>
      </c>
      <c r="J47" s="9" t="str">
        <f t="shared" si="15"/>
        <v/>
      </c>
      <c r="K47" s="3">
        <v>5</v>
      </c>
      <c r="L47" s="18"/>
      <c r="M47" s="3">
        <v>14</v>
      </c>
      <c r="N47" s="8">
        <f t="shared" si="11"/>
        <v>5</v>
      </c>
      <c r="O47" s="9" t="str">
        <f t="shared" si="16"/>
        <v/>
      </c>
      <c r="P47" s="3">
        <v>5</v>
      </c>
      <c r="Q47" s="18"/>
      <c r="R47" s="3">
        <v>14</v>
      </c>
      <c r="S47" s="8">
        <f t="shared" si="12"/>
        <v>5</v>
      </c>
      <c r="T47" s="9" t="str">
        <f t="shared" si="17"/>
        <v/>
      </c>
      <c r="U47" s="3">
        <v>4</v>
      </c>
      <c r="V47" s="18"/>
      <c r="W47" s="3">
        <v>14</v>
      </c>
      <c r="X47" s="8">
        <f t="shared" si="13"/>
        <v>5</v>
      </c>
      <c r="Y47" s="9" t="str">
        <f t="shared" si="18"/>
        <v/>
      </c>
      <c r="Z47" s="3">
        <v>4</v>
      </c>
      <c r="AA47" s="18"/>
    </row>
    <row r="48" spans="1:27" ht="17" x14ac:dyDescent="0.5">
      <c r="A48" s="18"/>
      <c r="B48" s="3">
        <v>15</v>
      </c>
      <c r="C48" s="8">
        <f t="shared" si="9"/>
        <v>5</v>
      </c>
      <c r="D48" s="9" t="str">
        <f t="shared" si="14"/>
        <v/>
      </c>
      <c r="E48" s="3">
        <v>5</v>
      </c>
      <c r="F48" s="18"/>
      <c r="G48" s="18"/>
      <c r="H48" s="3">
        <v>15</v>
      </c>
      <c r="I48" s="8">
        <f t="shared" si="10"/>
        <v>5</v>
      </c>
      <c r="J48" s="9" t="str">
        <f t="shared" si="15"/>
        <v/>
      </c>
      <c r="K48" s="3">
        <v>5</v>
      </c>
      <c r="L48" s="18"/>
      <c r="M48" s="3">
        <v>15</v>
      </c>
      <c r="N48" s="8">
        <f t="shared" si="11"/>
        <v>5</v>
      </c>
      <c r="O48" s="9" t="str">
        <f t="shared" si="16"/>
        <v/>
      </c>
      <c r="P48" s="3">
        <v>5</v>
      </c>
      <c r="Q48" s="18"/>
      <c r="R48" s="3">
        <v>15</v>
      </c>
      <c r="S48" s="8">
        <f t="shared" si="12"/>
        <v>5</v>
      </c>
      <c r="T48" s="9" t="str">
        <f t="shared" si="17"/>
        <v/>
      </c>
      <c r="U48" s="3">
        <v>5</v>
      </c>
      <c r="V48" s="18"/>
      <c r="W48" s="3">
        <v>15</v>
      </c>
      <c r="X48" s="8">
        <f t="shared" si="13"/>
        <v>5</v>
      </c>
      <c r="Y48" s="9" t="str">
        <f t="shared" si="18"/>
        <v/>
      </c>
      <c r="Z48" s="3">
        <v>3</v>
      </c>
      <c r="AA48" s="18"/>
    </row>
    <row r="49" spans="1:27" ht="17" x14ac:dyDescent="0.5">
      <c r="A49" s="18"/>
      <c r="B49" s="3">
        <v>16</v>
      </c>
      <c r="C49" s="8">
        <f t="shared" si="9"/>
        <v>6</v>
      </c>
      <c r="D49" s="9" t="str">
        <f t="shared" si="14"/>
        <v/>
      </c>
      <c r="E49" s="3">
        <v>5</v>
      </c>
      <c r="F49" s="18"/>
      <c r="G49" s="18"/>
      <c r="H49" s="3">
        <v>16</v>
      </c>
      <c r="I49" s="8">
        <f t="shared" si="10"/>
        <v>6</v>
      </c>
      <c r="J49" s="9" t="str">
        <f t="shared" si="15"/>
        <v/>
      </c>
      <c r="K49" s="3">
        <v>6</v>
      </c>
      <c r="L49" s="18"/>
      <c r="M49" s="3">
        <v>16</v>
      </c>
      <c r="N49" s="8">
        <f t="shared" si="11"/>
        <v>6</v>
      </c>
      <c r="O49" s="9" t="str">
        <f t="shared" si="16"/>
        <v/>
      </c>
      <c r="P49" s="3">
        <v>6</v>
      </c>
      <c r="Q49" s="18"/>
      <c r="R49" s="3">
        <v>16</v>
      </c>
      <c r="S49" s="8">
        <f t="shared" si="12"/>
        <v>6</v>
      </c>
      <c r="T49" s="9" t="str">
        <f t="shared" si="17"/>
        <v/>
      </c>
      <c r="U49" s="3">
        <v>5</v>
      </c>
      <c r="V49" s="18"/>
      <c r="W49" s="3">
        <v>16</v>
      </c>
      <c r="X49" s="8">
        <f t="shared" si="13"/>
        <v>6</v>
      </c>
      <c r="Y49" s="9" t="str">
        <f t="shared" si="18"/>
        <v/>
      </c>
      <c r="Z49" s="3">
        <v>2</v>
      </c>
      <c r="AA49" s="18"/>
    </row>
    <row r="50" spans="1:27" ht="17" x14ac:dyDescent="0.5">
      <c r="A50" s="18"/>
      <c r="B50" s="3">
        <v>17</v>
      </c>
      <c r="C50" s="8">
        <f t="shared" si="9"/>
        <v>3</v>
      </c>
      <c r="D50" s="9" t="str">
        <f t="shared" si="14"/>
        <v/>
      </c>
      <c r="E50" s="3">
        <v>3</v>
      </c>
      <c r="F50" s="18"/>
      <c r="G50" s="18"/>
      <c r="H50" s="3">
        <v>17</v>
      </c>
      <c r="I50" s="8">
        <f t="shared" si="10"/>
        <v>3</v>
      </c>
      <c r="J50" s="9" t="str">
        <f t="shared" si="15"/>
        <v/>
      </c>
      <c r="K50" s="3">
        <v>3</v>
      </c>
      <c r="L50" s="18"/>
      <c r="M50" s="3">
        <v>17</v>
      </c>
      <c r="N50" s="8">
        <f t="shared" si="11"/>
        <v>3</v>
      </c>
      <c r="O50" s="9" t="str">
        <f t="shared" si="16"/>
        <v/>
      </c>
      <c r="P50" s="3">
        <v>3</v>
      </c>
      <c r="Q50" s="18"/>
      <c r="R50" s="3">
        <v>17</v>
      </c>
      <c r="S50" s="8">
        <f t="shared" si="12"/>
        <v>3</v>
      </c>
      <c r="T50" s="9" t="str">
        <f t="shared" si="17"/>
        <v/>
      </c>
      <c r="U50" s="3">
        <v>3</v>
      </c>
      <c r="V50" s="18"/>
      <c r="W50" s="3">
        <v>17</v>
      </c>
      <c r="X50" s="8">
        <f t="shared" si="13"/>
        <v>3</v>
      </c>
      <c r="Y50" s="9" t="str">
        <f t="shared" si="18"/>
        <v/>
      </c>
      <c r="Z50" s="3">
        <v>2</v>
      </c>
      <c r="AA50" s="18"/>
    </row>
    <row r="51" spans="1:27" ht="17" x14ac:dyDescent="0.5">
      <c r="A51" s="18"/>
      <c r="B51" s="3">
        <v>18</v>
      </c>
      <c r="C51" s="8">
        <f t="shared" si="9"/>
        <v>4</v>
      </c>
      <c r="D51" s="9" t="str">
        <f t="shared" si="14"/>
        <v/>
      </c>
      <c r="E51" s="3">
        <v>4</v>
      </c>
      <c r="F51" s="18"/>
      <c r="G51" s="18"/>
      <c r="H51" s="3">
        <v>18</v>
      </c>
      <c r="I51" s="8">
        <f t="shared" si="10"/>
        <v>4</v>
      </c>
      <c r="J51" s="9" t="str">
        <f t="shared" si="15"/>
        <v/>
      </c>
      <c r="K51" s="3">
        <v>4</v>
      </c>
      <c r="L51" s="18"/>
      <c r="M51" s="3">
        <v>18</v>
      </c>
      <c r="N51" s="8">
        <f t="shared" si="11"/>
        <v>4</v>
      </c>
      <c r="O51" s="9" t="str">
        <f t="shared" si="16"/>
        <v/>
      </c>
      <c r="P51" s="3">
        <v>4</v>
      </c>
      <c r="Q51" s="18"/>
      <c r="R51" s="3">
        <v>18</v>
      </c>
      <c r="S51" s="8">
        <f t="shared" si="12"/>
        <v>4</v>
      </c>
      <c r="T51" s="9" t="str">
        <f t="shared" si="17"/>
        <v/>
      </c>
      <c r="U51" s="3">
        <v>2</v>
      </c>
      <c r="V51" s="18"/>
      <c r="W51" s="3">
        <v>18</v>
      </c>
      <c r="X51" s="8">
        <f t="shared" si="13"/>
        <v>4</v>
      </c>
      <c r="Y51" s="9" t="str">
        <f t="shared" si="18"/>
        <v/>
      </c>
      <c r="Z51" s="3">
        <v>0</v>
      </c>
      <c r="AA51" s="18"/>
    </row>
    <row r="52" spans="1:27" ht="17" x14ac:dyDescent="0.5">
      <c r="A52" s="18"/>
      <c r="B52" s="3">
        <v>19</v>
      </c>
      <c r="C52" s="8">
        <f t="shared" si="9"/>
        <v>3</v>
      </c>
      <c r="D52" s="9" t="str">
        <f t="shared" si="14"/>
        <v/>
      </c>
      <c r="E52" s="3">
        <v>3</v>
      </c>
      <c r="F52" s="18"/>
      <c r="G52" s="18"/>
      <c r="H52" s="3">
        <v>19</v>
      </c>
      <c r="I52" s="8">
        <f t="shared" si="10"/>
        <v>3</v>
      </c>
      <c r="J52" s="9" t="str">
        <f t="shared" si="15"/>
        <v/>
      </c>
      <c r="K52" s="3">
        <v>3</v>
      </c>
      <c r="L52" s="18"/>
      <c r="M52" s="3">
        <v>19</v>
      </c>
      <c r="N52" s="8">
        <f t="shared" si="11"/>
        <v>3</v>
      </c>
      <c r="O52" s="9" t="str">
        <f t="shared" si="16"/>
        <v/>
      </c>
      <c r="P52" s="3">
        <v>3</v>
      </c>
      <c r="Q52" s="18"/>
      <c r="R52" s="3">
        <v>19</v>
      </c>
      <c r="S52" s="8">
        <f t="shared" si="12"/>
        <v>3</v>
      </c>
      <c r="T52" s="9" t="str">
        <f t="shared" si="17"/>
        <v/>
      </c>
      <c r="U52" s="3">
        <v>1</v>
      </c>
      <c r="V52" s="18"/>
      <c r="W52" s="3">
        <v>19</v>
      </c>
      <c r="X52" s="8">
        <f t="shared" si="13"/>
        <v>3</v>
      </c>
      <c r="Y52" s="9" t="str">
        <f t="shared" si="18"/>
        <v/>
      </c>
      <c r="Z52" s="3">
        <v>0</v>
      </c>
      <c r="AA52" s="18"/>
    </row>
    <row r="53" spans="1:27" ht="17" x14ac:dyDescent="0.5">
      <c r="A53" s="18"/>
      <c r="B53" s="3">
        <v>20</v>
      </c>
      <c r="C53" s="8">
        <f t="shared" si="9"/>
        <v>4</v>
      </c>
      <c r="D53" s="9" t="str">
        <f t="shared" si="14"/>
        <v/>
      </c>
      <c r="E53" s="3">
        <v>4</v>
      </c>
      <c r="F53" s="18"/>
      <c r="G53" s="18"/>
      <c r="H53" s="3">
        <v>20</v>
      </c>
      <c r="I53" s="8">
        <f t="shared" si="10"/>
        <v>4</v>
      </c>
      <c r="J53" s="9" t="str">
        <f t="shared" si="15"/>
        <v/>
      </c>
      <c r="K53" s="3">
        <v>4</v>
      </c>
      <c r="L53" s="18"/>
      <c r="M53" s="3">
        <v>20</v>
      </c>
      <c r="N53" s="8">
        <f t="shared" si="11"/>
        <v>4</v>
      </c>
      <c r="O53" s="9" t="str">
        <f t="shared" si="16"/>
        <v/>
      </c>
      <c r="P53" s="3">
        <v>4</v>
      </c>
      <c r="Q53" s="18"/>
      <c r="R53" s="3">
        <v>20</v>
      </c>
      <c r="S53" s="8">
        <f t="shared" si="12"/>
        <v>4</v>
      </c>
      <c r="T53" s="9" t="str">
        <f t="shared" si="17"/>
        <v/>
      </c>
      <c r="U53" s="3">
        <v>1</v>
      </c>
      <c r="V53" s="18"/>
      <c r="W53" s="3">
        <v>20</v>
      </c>
      <c r="X53" s="8">
        <f t="shared" si="13"/>
        <v>4</v>
      </c>
      <c r="Y53" s="9" t="str">
        <f t="shared" si="18"/>
        <v/>
      </c>
      <c r="Z53" s="3">
        <v>3</v>
      </c>
      <c r="AA53" s="18"/>
    </row>
    <row r="54" spans="1:27" ht="17" x14ac:dyDescent="0.5">
      <c r="A54" s="18"/>
      <c r="B54" s="3">
        <v>21</v>
      </c>
      <c r="C54" s="8">
        <f t="shared" si="9"/>
        <v>4</v>
      </c>
      <c r="D54" s="9" t="str">
        <f t="shared" si="14"/>
        <v/>
      </c>
      <c r="E54" s="3">
        <v>4</v>
      </c>
      <c r="F54" s="18"/>
      <c r="G54" s="18"/>
      <c r="H54" s="3">
        <v>21</v>
      </c>
      <c r="I54" s="8">
        <f t="shared" si="10"/>
        <v>4</v>
      </c>
      <c r="J54" s="9" t="str">
        <f t="shared" si="15"/>
        <v/>
      </c>
      <c r="K54" s="3">
        <v>4</v>
      </c>
      <c r="L54" s="18"/>
      <c r="M54" s="3">
        <v>21</v>
      </c>
      <c r="N54" s="8">
        <f t="shared" si="11"/>
        <v>4</v>
      </c>
      <c r="O54" s="9" t="str">
        <f t="shared" si="16"/>
        <v/>
      </c>
      <c r="P54" s="3">
        <v>4</v>
      </c>
      <c r="Q54" s="18"/>
      <c r="R54" s="3">
        <v>21</v>
      </c>
      <c r="S54" s="8">
        <f t="shared" si="12"/>
        <v>4</v>
      </c>
      <c r="T54" s="9" t="str">
        <f t="shared" si="17"/>
        <v/>
      </c>
      <c r="U54" s="3">
        <v>0</v>
      </c>
      <c r="V54" s="18"/>
      <c r="W54" s="3">
        <v>21</v>
      </c>
      <c r="X54" s="8">
        <f t="shared" si="13"/>
        <v>4</v>
      </c>
      <c r="Y54" s="9" t="str">
        <f t="shared" si="18"/>
        <v/>
      </c>
      <c r="Z54" s="3">
        <v>3</v>
      </c>
      <c r="AA54" s="18"/>
    </row>
    <row r="55" spans="1:27" ht="17" x14ac:dyDescent="0.5">
      <c r="A55" s="18"/>
      <c r="B55" s="3">
        <v>22</v>
      </c>
      <c r="C55" s="8">
        <f t="shared" si="9"/>
        <v>5</v>
      </c>
      <c r="D55" s="9" t="str">
        <f t="shared" si="14"/>
        <v/>
      </c>
      <c r="E55" s="3">
        <v>5</v>
      </c>
      <c r="F55" s="18"/>
      <c r="G55" s="18"/>
      <c r="H55" s="3">
        <v>22</v>
      </c>
      <c r="I55" s="8">
        <f t="shared" si="10"/>
        <v>5</v>
      </c>
      <c r="J55" s="9" t="str">
        <f t="shared" si="15"/>
        <v/>
      </c>
      <c r="K55" s="3">
        <v>5</v>
      </c>
      <c r="L55" s="18"/>
      <c r="M55" s="3">
        <v>22</v>
      </c>
      <c r="N55" s="8">
        <f t="shared" si="11"/>
        <v>5</v>
      </c>
      <c r="O55" s="9" t="str">
        <f t="shared" si="16"/>
        <v/>
      </c>
      <c r="P55" s="3">
        <v>5</v>
      </c>
      <c r="Q55" s="18"/>
      <c r="R55" s="3">
        <v>22</v>
      </c>
      <c r="S55" s="8">
        <f t="shared" si="12"/>
        <v>5</v>
      </c>
      <c r="T55" s="9" t="str">
        <f t="shared" si="17"/>
        <v/>
      </c>
      <c r="U55" s="3">
        <v>1</v>
      </c>
      <c r="V55" s="18"/>
      <c r="W55" s="3">
        <v>22</v>
      </c>
      <c r="X55" s="8">
        <f t="shared" si="13"/>
        <v>5</v>
      </c>
      <c r="Y55" s="9" t="str">
        <f t="shared" si="18"/>
        <v/>
      </c>
      <c r="Z55" s="3">
        <v>2</v>
      </c>
      <c r="AA55" s="18"/>
    </row>
    <row r="56" spans="1:27" ht="17" x14ac:dyDescent="0.5">
      <c r="A56" s="18"/>
      <c r="B56" s="3">
        <v>23</v>
      </c>
      <c r="C56" s="8">
        <f t="shared" si="9"/>
        <v>4</v>
      </c>
      <c r="D56" s="9" t="str">
        <f t="shared" si="14"/>
        <v/>
      </c>
      <c r="E56" s="3">
        <v>4</v>
      </c>
      <c r="F56" s="18"/>
      <c r="G56" s="18"/>
      <c r="H56" s="3">
        <v>23</v>
      </c>
      <c r="I56" s="8">
        <f t="shared" si="10"/>
        <v>4</v>
      </c>
      <c r="J56" s="9" t="str">
        <f t="shared" si="15"/>
        <v/>
      </c>
      <c r="K56" s="3">
        <v>4</v>
      </c>
      <c r="L56" s="18"/>
      <c r="M56" s="3">
        <v>23</v>
      </c>
      <c r="N56" s="8">
        <f t="shared" si="11"/>
        <v>4</v>
      </c>
      <c r="O56" s="9" t="str">
        <f t="shared" si="16"/>
        <v/>
      </c>
      <c r="P56" s="3">
        <v>4</v>
      </c>
      <c r="Q56" s="18"/>
      <c r="R56" s="3">
        <v>23</v>
      </c>
      <c r="S56" s="8">
        <f t="shared" si="12"/>
        <v>4</v>
      </c>
      <c r="T56" s="9" t="str">
        <f t="shared" si="17"/>
        <v/>
      </c>
      <c r="U56" s="3">
        <v>0</v>
      </c>
      <c r="V56" s="18"/>
      <c r="W56" s="3">
        <v>23</v>
      </c>
      <c r="X56" s="8">
        <f t="shared" si="13"/>
        <v>4</v>
      </c>
      <c r="Y56" s="9" t="str">
        <f t="shared" si="18"/>
        <v/>
      </c>
      <c r="Z56" s="3">
        <v>0</v>
      </c>
      <c r="AA56" s="18"/>
    </row>
    <row r="57" spans="1:27" ht="17" x14ac:dyDescent="0.5">
      <c r="A57" s="18"/>
      <c r="B57" s="3">
        <v>24</v>
      </c>
      <c r="C57" s="8">
        <f t="shared" si="9"/>
        <v>4</v>
      </c>
      <c r="D57" s="9" t="str">
        <f t="shared" si="14"/>
        <v/>
      </c>
      <c r="E57" s="3">
        <v>4</v>
      </c>
      <c r="F57" s="18"/>
      <c r="G57" s="18"/>
      <c r="H57" s="3">
        <v>24</v>
      </c>
      <c r="I57" s="8">
        <f t="shared" si="10"/>
        <v>4</v>
      </c>
      <c r="J57" s="9" t="str">
        <f t="shared" si="15"/>
        <v/>
      </c>
      <c r="K57" s="3">
        <v>4</v>
      </c>
      <c r="L57" s="18"/>
      <c r="M57" s="3">
        <v>24</v>
      </c>
      <c r="N57" s="8">
        <f t="shared" si="11"/>
        <v>4</v>
      </c>
      <c r="O57" s="9" t="str">
        <f t="shared" si="16"/>
        <v/>
      </c>
      <c r="P57" s="3">
        <v>4</v>
      </c>
      <c r="Q57" s="18"/>
      <c r="R57" s="3">
        <v>24</v>
      </c>
      <c r="S57" s="8">
        <f t="shared" si="12"/>
        <v>4</v>
      </c>
      <c r="T57" s="9" t="str">
        <f t="shared" si="17"/>
        <v/>
      </c>
      <c r="U57" s="3">
        <v>0</v>
      </c>
      <c r="V57" s="18"/>
      <c r="W57" s="3">
        <v>24</v>
      </c>
      <c r="X57" s="8">
        <f t="shared" si="13"/>
        <v>4</v>
      </c>
      <c r="Y57" s="9" t="str">
        <f t="shared" si="18"/>
        <v/>
      </c>
      <c r="Z57" s="3">
        <v>0</v>
      </c>
      <c r="AA57" s="18"/>
    </row>
    <row r="58" spans="1:27" ht="17" x14ac:dyDescent="0.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17" x14ac:dyDescent="0.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s="2" customFormat="1" ht="18.5" x14ac:dyDescent="0.5">
      <c r="A60" s="18"/>
      <c r="B60" s="99" t="str">
        <f>'Register (fill in)'!B13</f>
        <v>Student K</v>
      </c>
      <c r="C60" s="99"/>
      <c r="D60" s="99"/>
      <c r="E60" s="99"/>
      <c r="F60" s="18"/>
      <c r="G60" s="18"/>
      <c r="H60" s="99" t="str">
        <f>'Register (fill in)'!B14</f>
        <v>Student L</v>
      </c>
      <c r="I60" s="99"/>
      <c r="J60" s="99"/>
      <c r="K60" s="99"/>
      <c r="L60" s="18"/>
      <c r="M60" s="99" t="str">
        <f>'Register (fill in)'!B15</f>
        <v>Student M</v>
      </c>
      <c r="N60" s="99"/>
      <c r="O60" s="99"/>
      <c r="P60" s="99"/>
      <c r="Q60" s="18"/>
      <c r="R60" s="99" t="str">
        <f>'Register (fill in)'!B16</f>
        <v>Student N</v>
      </c>
      <c r="S60" s="99"/>
      <c r="T60" s="99"/>
      <c r="U60" s="99"/>
      <c r="V60" s="18"/>
      <c r="W60" s="99" t="str">
        <f>'Register (fill in)'!B17</f>
        <v>Student O</v>
      </c>
      <c r="X60" s="99"/>
      <c r="Y60" s="99"/>
      <c r="Z60" s="99"/>
      <c r="AA60" s="18"/>
    </row>
    <row r="61" spans="1:27" ht="17" x14ac:dyDescent="0.5">
      <c r="A61" s="18"/>
      <c r="B61" s="4" t="s">
        <v>0</v>
      </c>
      <c r="C61" s="4" t="s">
        <v>23</v>
      </c>
      <c r="D61" s="7"/>
      <c r="E61" s="4" t="s">
        <v>6</v>
      </c>
      <c r="F61" s="18"/>
      <c r="G61" s="18"/>
      <c r="H61" s="4" t="s">
        <v>0</v>
      </c>
      <c r="I61" s="4" t="s">
        <v>23</v>
      </c>
      <c r="J61" s="7"/>
      <c r="K61" s="4" t="s">
        <v>6</v>
      </c>
      <c r="L61" s="18"/>
      <c r="M61" s="4" t="s">
        <v>0</v>
      </c>
      <c r="N61" s="4" t="s">
        <v>23</v>
      </c>
      <c r="O61" s="7"/>
      <c r="P61" s="4" t="s">
        <v>6</v>
      </c>
      <c r="Q61" s="18"/>
      <c r="R61" s="4" t="s">
        <v>0</v>
      </c>
      <c r="S61" s="4" t="s">
        <v>23</v>
      </c>
      <c r="T61" s="7"/>
      <c r="U61" s="4" t="s">
        <v>6</v>
      </c>
      <c r="V61" s="18"/>
      <c r="W61" s="4" t="s">
        <v>0</v>
      </c>
      <c r="X61" s="4" t="s">
        <v>23</v>
      </c>
      <c r="Y61" s="7"/>
      <c r="Z61" s="4" t="s">
        <v>6</v>
      </c>
      <c r="AA61" s="18"/>
    </row>
    <row r="62" spans="1:27" ht="17" x14ac:dyDescent="0.5">
      <c r="A62" s="18"/>
      <c r="B62" s="3">
        <v>1</v>
      </c>
      <c r="C62" s="8">
        <f t="shared" ref="C62:C85" si="19">C6</f>
        <v>3</v>
      </c>
      <c r="D62" s="9" t="str">
        <f>IF(E62&gt;C62,"E","")</f>
        <v/>
      </c>
      <c r="E62" s="3">
        <v>0</v>
      </c>
      <c r="F62" s="18"/>
      <c r="G62" s="18"/>
      <c r="H62" s="3">
        <v>1</v>
      </c>
      <c r="I62" s="8">
        <f t="shared" ref="I62:I85" si="20">C6</f>
        <v>3</v>
      </c>
      <c r="J62" s="9" t="str">
        <f>IF(K62&gt;I62,"E","")</f>
        <v/>
      </c>
      <c r="K62" s="3">
        <v>2</v>
      </c>
      <c r="L62" s="18"/>
      <c r="M62" s="3">
        <v>1</v>
      </c>
      <c r="N62" s="8">
        <f t="shared" ref="N62:N85" si="21">C6</f>
        <v>3</v>
      </c>
      <c r="O62" s="9" t="str">
        <f>IF(P62&gt;N62,"E","")</f>
        <v/>
      </c>
      <c r="P62" s="3">
        <v>3</v>
      </c>
      <c r="Q62" s="18"/>
      <c r="R62" s="3">
        <v>1</v>
      </c>
      <c r="S62" s="8">
        <f t="shared" ref="S62:S85" si="22">C6</f>
        <v>3</v>
      </c>
      <c r="T62" s="9" t="str">
        <f>IF(U62&gt;S62,"E","")</f>
        <v/>
      </c>
      <c r="U62" s="3">
        <v>0</v>
      </c>
      <c r="V62" s="18"/>
      <c r="W62" s="3">
        <v>1</v>
      </c>
      <c r="X62" s="8">
        <f t="shared" ref="X62:X85" si="23">C6</f>
        <v>3</v>
      </c>
      <c r="Y62" s="9" t="str">
        <f>IF(Z62&gt;X62,"E","")</f>
        <v/>
      </c>
      <c r="Z62" s="3">
        <v>0</v>
      </c>
      <c r="AA62" s="18"/>
    </row>
    <row r="63" spans="1:27" ht="17" x14ac:dyDescent="0.5">
      <c r="A63" s="18"/>
      <c r="B63" s="3">
        <v>2</v>
      </c>
      <c r="C63" s="8">
        <f t="shared" si="19"/>
        <v>4</v>
      </c>
      <c r="D63" s="9" t="str">
        <f t="shared" ref="D63:D85" si="24">IF(E63&gt;C63,"E","")</f>
        <v/>
      </c>
      <c r="E63" s="3">
        <v>0</v>
      </c>
      <c r="F63" s="18"/>
      <c r="G63" s="18"/>
      <c r="H63" s="3">
        <v>2</v>
      </c>
      <c r="I63" s="8">
        <f t="shared" si="20"/>
        <v>4</v>
      </c>
      <c r="J63" s="9" t="str">
        <f t="shared" ref="J63:J85" si="25">IF(K63&gt;I63,"E","")</f>
        <v/>
      </c>
      <c r="K63" s="3">
        <v>1</v>
      </c>
      <c r="L63" s="18"/>
      <c r="M63" s="3">
        <v>2</v>
      </c>
      <c r="N63" s="8">
        <f t="shared" si="21"/>
        <v>4</v>
      </c>
      <c r="O63" s="9" t="str">
        <f t="shared" ref="O63:O85" si="26">IF(P63&gt;N63,"E","")</f>
        <v/>
      </c>
      <c r="P63" s="3">
        <v>4</v>
      </c>
      <c r="Q63" s="18"/>
      <c r="R63" s="3">
        <v>2</v>
      </c>
      <c r="S63" s="8">
        <f t="shared" si="22"/>
        <v>4</v>
      </c>
      <c r="T63" s="9" t="str">
        <f t="shared" ref="T63:T85" si="27">IF(U63&gt;S63,"E","")</f>
        <v/>
      </c>
      <c r="U63" s="3">
        <v>0</v>
      </c>
      <c r="V63" s="18"/>
      <c r="W63" s="3">
        <v>2</v>
      </c>
      <c r="X63" s="8">
        <f t="shared" si="23"/>
        <v>4</v>
      </c>
      <c r="Y63" s="9" t="str">
        <f t="shared" ref="Y63:Y85" si="28">IF(Z63&gt;X63,"E","")</f>
        <v/>
      </c>
      <c r="Z63" s="3">
        <v>2</v>
      </c>
      <c r="AA63" s="18"/>
    </row>
    <row r="64" spans="1:27" ht="17" x14ac:dyDescent="0.5">
      <c r="A64" s="18"/>
      <c r="B64" s="3">
        <v>3</v>
      </c>
      <c r="C64" s="8">
        <f t="shared" si="19"/>
        <v>3</v>
      </c>
      <c r="D64" s="9" t="str">
        <f t="shared" si="24"/>
        <v/>
      </c>
      <c r="E64" s="3">
        <v>1</v>
      </c>
      <c r="F64" s="18"/>
      <c r="G64" s="18"/>
      <c r="H64" s="3">
        <v>3</v>
      </c>
      <c r="I64" s="8">
        <f t="shared" si="20"/>
        <v>3</v>
      </c>
      <c r="J64" s="9" t="str">
        <f t="shared" si="25"/>
        <v/>
      </c>
      <c r="K64" s="3">
        <v>3</v>
      </c>
      <c r="L64" s="18"/>
      <c r="M64" s="3">
        <v>3</v>
      </c>
      <c r="N64" s="8">
        <f t="shared" si="21"/>
        <v>3</v>
      </c>
      <c r="O64" s="9" t="str">
        <f t="shared" si="26"/>
        <v/>
      </c>
      <c r="P64" s="3">
        <v>3</v>
      </c>
      <c r="Q64" s="18"/>
      <c r="R64" s="3">
        <v>3</v>
      </c>
      <c r="S64" s="8">
        <f t="shared" si="22"/>
        <v>3</v>
      </c>
      <c r="T64" s="9" t="str">
        <f t="shared" si="27"/>
        <v/>
      </c>
      <c r="U64" s="3">
        <v>0</v>
      </c>
      <c r="V64" s="18"/>
      <c r="W64" s="3">
        <v>3</v>
      </c>
      <c r="X64" s="8">
        <f t="shared" si="23"/>
        <v>3</v>
      </c>
      <c r="Y64" s="9" t="str">
        <f t="shared" si="28"/>
        <v/>
      </c>
      <c r="Z64" s="3">
        <v>3</v>
      </c>
      <c r="AA64" s="18"/>
    </row>
    <row r="65" spans="1:27" ht="17" x14ac:dyDescent="0.5">
      <c r="A65" s="18"/>
      <c r="B65" s="3">
        <v>4</v>
      </c>
      <c r="C65" s="8">
        <f t="shared" si="19"/>
        <v>4</v>
      </c>
      <c r="D65" s="9" t="str">
        <f t="shared" si="24"/>
        <v/>
      </c>
      <c r="E65" s="3">
        <v>1</v>
      </c>
      <c r="F65" s="18"/>
      <c r="G65" s="18"/>
      <c r="H65" s="3">
        <v>4</v>
      </c>
      <c r="I65" s="8">
        <f t="shared" si="20"/>
        <v>4</v>
      </c>
      <c r="J65" s="9" t="str">
        <f t="shared" si="25"/>
        <v/>
      </c>
      <c r="K65" s="3">
        <v>1</v>
      </c>
      <c r="L65" s="18"/>
      <c r="M65" s="3">
        <v>4</v>
      </c>
      <c r="N65" s="8">
        <f t="shared" si="21"/>
        <v>4</v>
      </c>
      <c r="O65" s="9" t="str">
        <f t="shared" si="26"/>
        <v/>
      </c>
      <c r="P65" s="3">
        <v>4</v>
      </c>
      <c r="Q65" s="18"/>
      <c r="R65" s="3">
        <v>4</v>
      </c>
      <c r="S65" s="8">
        <f t="shared" si="22"/>
        <v>4</v>
      </c>
      <c r="T65" s="9" t="str">
        <f t="shared" si="27"/>
        <v/>
      </c>
      <c r="U65" s="3">
        <v>1</v>
      </c>
      <c r="V65" s="18"/>
      <c r="W65" s="3">
        <v>4</v>
      </c>
      <c r="X65" s="8">
        <f t="shared" si="23"/>
        <v>4</v>
      </c>
      <c r="Y65" s="9" t="str">
        <f t="shared" si="28"/>
        <v/>
      </c>
      <c r="Z65" s="3">
        <v>1</v>
      </c>
      <c r="AA65" s="18"/>
    </row>
    <row r="66" spans="1:27" ht="17" x14ac:dyDescent="0.5">
      <c r="A66" s="18"/>
      <c r="B66" s="3">
        <v>5</v>
      </c>
      <c r="C66" s="8">
        <f t="shared" si="19"/>
        <v>4</v>
      </c>
      <c r="D66" s="9" t="str">
        <f t="shared" si="24"/>
        <v/>
      </c>
      <c r="E66" s="3">
        <v>1</v>
      </c>
      <c r="F66" s="18"/>
      <c r="G66" s="18"/>
      <c r="H66" s="3">
        <v>5</v>
      </c>
      <c r="I66" s="8">
        <f t="shared" si="20"/>
        <v>4</v>
      </c>
      <c r="J66" s="9" t="str">
        <f t="shared" si="25"/>
        <v/>
      </c>
      <c r="K66" s="3">
        <v>3</v>
      </c>
      <c r="L66" s="18"/>
      <c r="M66" s="3">
        <v>5</v>
      </c>
      <c r="N66" s="8">
        <f t="shared" si="21"/>
        <v>4</v>
      </c>
      <c r="O66" s="9" t="str">
        <f t="shared" si="26"/>
        <v/>
      </c>
      <c r="P66" s="3">
        <v>4</v>
      </c>
      <c r="Q66" s="18"/>
      <c r="R66" s="3">
        <v>5</v>
      </c>
      <c r="S66" s="8">
        <f t="shared" si="22"/>
        <v>4</v>
      </c>
      <c r="T66" s="9" t="str">
        <f t="shared" si="27"/>
        <v/>
      </c>
      <c r="U66" s="3">
        <v>3</v>
      </c>
      <c r="V66" s="18"/>
      <c r="W66" s="3">
        <v>5</v>
      </c>
      <c r="X66" s="8">
        <f t="shared" si="23"/>
        <v>4</v>
      </c>
      <c r="Y66" s="9" t="str">
        <f t="shared" si="28"/>
        <v/>
      </c>
      <c r="Z66" s="3">
        <v>3</v>
      </c>
      <c r="AA66" s="18"/>
    </row>
    <row r="67" spans="1:27" ht="17" x14ac:dyDescent="0.5">
      <c r="A67" s="18"/>
      <c r="B67" s="3">
        <v>6</v>
      </c>
      <c r="C67" s="8">
        <f t="shared" si="19"/>
        <v>2</v>
      </c>
      <c r="D67" s="9" t="str">
        <f t="shared" si="24"/>
        <v/>
      </c>
      <c r="E67" s="3">
        <v>1</v>
      </c>
      <c r="F67" s="18"/>
      <c r="G67" s="18"/>
      <c r="H67" s="3">
        <v>6</v>
      </c>
      <c r="I67" s="8">
        <f t="shared" si="20"/>
        <v>2</v>
      </c>
      <c r="J67" s="9" t="str">
        <f t="shared" si="25"/>
        <v/>
      </c>
      <c r="K67" s="3">
        <v>1</v>
      </c>
      <c r="L67" s="18"/>
      <c r="M67" s="3">
        <v>6</v>
      </c>
      <c r="N67" s="8">
        <f t="shared" si="21"/>
        <v>2</v>
      </c>
      <c r="O67" s="9" t="str">
        <f t="shared" si="26"/>
        <v/>
      </c>
      <c r="P67" s="3">
        <v>2</v>
      </c>
      <c r="Q67" s="18"/>
      <c r="R67" s="3">
        <v>6</v>
      </c>
      <c r="S67" s="8">
        <f t="shared" si="22"/>
        <v>2</v>
      </c>
      <c r="T67" s="9" t="str">
        <f t="shared" si="27"/>
        <v/>
      </c>
      <c r="U67" s="3">
        <v>2</v>
      </c>
      <c r="V67" s="18"/>
      <c r="W67" s="3">
        <v>6</v>
      </c>
      <c r="X67" s="8">
        <f t="shared" si="23"/>
        <v>2</v>
      </c>
      <c r="Y67" s="9" t="str">
        <f t="shared" si="28"/>
        <v/>
      </c>
      <c r="Z67" s="3">
        <v>2</v>
      </c>
      <c r="AA67" s="18"/>
    </row>
    <row r="68" spans="1:27" ht="17" x14ac:dyDescent="0.5">
      <c r="A68" s="18"/>
      <c r="B68" s="3">
        <v>7</v>
      </c>
      <c r="C68" s="8">
        <f t="shared" si="19"/>
        <v>4</v>
      </c>
      <c r="D68" s="9" t="str">
        <f t="shared" si="24"/>
        <v/>
      </c>
      <c r="E68" s="3">
        <v>1</v>
      </c>
      <c r="F68" s="18"/>
      <c r="G68" s="18"/>
      <c r="H68" s="3">
        <v>7</v>
      </c>
      <c r="I68" s="8">
        <f t="shared" si="20"/>
        <v>4</v>
      </c>
      <c r="J68" s="9" t="str">
        <f t="shared" si="25"/>
        <v/>
      </c>
      <c r="K68" s="3">
        <v>1</v>
      </c>
      <c r="L68" s="18"/>
      <c r="M68" s="3">
        <v>7</v>
      </c>
      <c r="N68" s="8">
        <f t="shared" si="21"/>
        <v>4</v>
      </c>
      <c r="O68" s="9" t="str">
        <f t="shared" si="26"/>
        <v/>
      </c>
      <c r="P68" s="3">
        <v>1</v>
      </c>
      <c r="Q68" s="18"/>
      <c r="R68" s="3">
        <v>7</v>
      </c>
      <c r="S68" s="8">
        <f t="shared" si="22"/>
        <v>4</v>
      </c>
      <c r="T68" s="9" t="str">
        <f t="shared" si="27"/>
        <v/>
      </c>
      <c r="U68" s="3">
        <v>1</v>
      </c>
      <c r="V68" s="18"/>
      <c r="W68" s="3">
        <v>7</v>
      </c>
      <c r="X68" s="8">
        <f t="shared" si="23"/>
        <v>4</v>
      </c>
      <c r="Y68" s="9" t="str">
        <f t="shared" si="28"/>
        <v/>
      </c>
      <c r="Z68" s="3">
        <v>1</v>
      </c>
      <c r="AA68" s="18"/>
    </row>
    <row r="69" spans="1:27" ht="17" x14ac:dyDescent="0.5">
      <c r="A69" s="18"/>
      <c r="B69" s="3">
        <v>8</v>
      </c>
      <c r="C69" s="8">
        <f t="shared" si="19"/>
        <v>5</v>
      </c>
      <c r="D69" s="9" t="str">
        <f t="shared" si="24"/>
        <v/>
      </c>
      <c r="E69" s="3">
        <v>0</v>
      </c>
      <c r="F69" s="18"/>
      <c r="G69" s="18"/>
      <c r="H69" s="3">
        <v>8</v>
      </c>
      <c r="I69" s="8">
        <f t="shared" si="20"/>
        <v>5</v>
      </c>
      <c r="J69" s="9" t="str">
        <f t="shared" si="25"/>
        <v/>
      </c>
      <c r="K69" s="3">
        <v>2</v>
      </c>
      <c r="L69" s="18"/>
      <c r="M69" s="3">
        <v>8</v>
      </c>
      <c r="N69" s="8">
        <f t="shared" si="21"/>
        <v>5</v>
      </c>
      <c r="O69" s="9" t="str">
        <f t="shared" si="26"/>
        <v/>
      </c>
      <c r="P69" s="3">
        <v>5</v>
      </c>
      <c r="Q69" s="18"/>
      <c r="R69" s="3">
        <v>8</v>
      </c>
      <c r="S69" s="8">
        <f t="shared" si="22"/>
        <v>5</v>
      </c>
      <c r="T69" s="9" t="str">
        <f t="shared" si="27"/>
        <v/>
      </c>
      <c r="U69" s="3">
        <v>5</v>
      </c>
      <c r="V69" s="18"/>
      <c r="W69" s="3">
        <v>8</v>
      </c>
      <c r="X69" s="8">
        <f t="shared" si="23"/>
        <v>5</v>
      </c>
      <c r="Y69" s="9" t="str">
        <f t="shared" si="28"/>
        <v/>
      </c>
      <c r="Z69" s="3">
        <v>5</v>
      </c>
      <c r="AA69" s="18"/>
    </row>
    <row r="70" spans="1:27" ht="17" x14ac:dyDescent="0.5">
      <c r="A70" s="18"/>
      <c r="B70" s="3">
        <v>9</v>
      </c>
      <c r="C70" s="8">
        <f t="shared" si="19"/>
        <v>5</v>
      </c>
      <c r="D70" s="9" t="str">
        <f t="shared" si="24"/>
        <v/>
      </c>
      <c r="E70" s="3">
        <v>1</v>
      </c>
      <c r="F70" s="18"/>
      <c r="G70" s="18"/>
      <c r="H70" s="3">
        <v>9</v>
      </c>
      <c r="I70" s="8">
        <f t="shared" si="20"/>
        <v>5</v>
      </c>
      <c r="J70" s="9" t="str">
        <f t="shared" si="25"/>
        <v/>
      </c>
      <c r="K70" s="3">
        <v>1</v>
      </c>
      <c r="L70" s="18"/>
      <c r="M70" s="3">
        <v>9</v>
      </c>
      <c r="N70" s="8">
        <f t="shared" si="21"/>
        <v>5</v>
      </c>
      <c r="O70" s="9" t="str">
        <f t="shared" si="26"/>
        <v/>
      </c>
      <c r="P70" s="3">
        <v>1</v>
      </c>
      <c r="Q70" s="18"/>
      <c r="R70" s="3">
        <v>9</v>
      </c>
      <c r="S70" s="8">
        <f t="shared" si="22"/>
        <v>5</v>
      </c>
      <c r="T70" s="9" t="str">
        <f t="shared" si="27"/>
        <v/>
      </c>
      <c r="U70" s="3">
        <v>1</v>
      </c>
      <c r="V70" s="18"/>
      <c r="W70" s="3">
        <v>9</v>
      </c>
      <c r="X70" s="8">
        <f t="shared" si="23"/>
        <v>5</v>
      </c>
      <c r="Y70" s="9" t="str">
        <f t="shared" si="28"/>
        <v/>
      </c>
      <c r="Z70" s="3">
        <v>4</v>
      </c>
      <c r="AA70" s="18"/>
    </row>
    <row r="71" spans="1:27" ht="17" x14ac:dyDescent="0.5">
      <c r="A71" s="18"/>
      <c r="B71" s="3">
        <v>10</v>
      </c>
      <c r="C71" s="8">
        <f t="shared" si="19"/>
        <v>3</v>
      </c>
      <c r="D71" s="9" t="str">
        <f t="shared" si="24"/>
        <v/>
      </c>
      <c r="E71" s="3">
        <v>1</v>
      </c>
      <c r="F71" s="18"/>
      <c r="G71" s="18"/>
      <c r="H71" s="3">
        <v>10</v>
      </c>
      <c r="I71" s="8">
        <f t="shared" si="20"/>
        <v>3</v>
      </c>
      <c r="J71" s="9" t="str">
        <f t="shared" si="25"/>
        <v/>
      </c>
      <c r="K71" s="3">
        <v>1</v>
      </c>
      <c r="L71" s="18"/>
      <c r="M71" s="3">
        <v>10</v>
      </c>
      <c r="N71" s="8">
        <f t="shared" si="21"/>
        <v>3</v>
      </c>
      <c r="O71" s="9" t="str">
        <f t="shared" si="26"/>
        <v/>
      </c>
      <c r="P71" s="3">
        <v>3</v>
      </c>
      <c r="Q71" s="18"/>
      <c r="R71" s="3">
        <v>10</v>
      </c>
      <c r="S71" s="8">
        <f t="shared" si="22"/>
        <v>3</v>
      </c>
      <c r="T71" s="9" t="str">
        <f t="shared" si="27"/>
        <v/>
      </c>
      <c r="U71" s="3">
        <v>3</v>
      </c>
      <c r="V71" s="18"/>
      <c r="W71" s="3">
        <v>10</v>
      </c>
      <c r="X71" s="8">
        <f t="shared" si="23"/>
        <v>3</v>
      </c>
      <c r="Y71" s="9" t="str">
        <f t="shared" si="28"/>
        <v/>
      </c>
      <c r="Z71" s="3">
        <v>3</v>
      </c>
      <c r="AA71" s="18"/>
    </row>
    <row r="72" spans="1:27" ht="17" x14ac:dyDescent="0.5">
      <c r="A72" s="18"/>
      <c r="B72" s="3">
        <v>11</v>
      </c>
      <c r="C72" s="8">
        <f t="shared" si="19"/>
        <v>7</v>
      </c>
      <c r="D72" s="9" t="str">
        <f t="shared" si="24"/>
        <v/>
      </c>
      <c r="E72" s="3">
        <v>2</v>
      </c>
      <c r="F72" s="18"/>
      <c r="G72" s="18"/>
      <c r="H72" s="3">
        <v>11</v>
      </c>
      <c r="I72" s="8">
        <f t="shared" si="20"/>
        <v>7</v>
      </c>
      <c r="J72" s="9" t="str">
        <f t="shared" si="25"/>
        <v/>
      </c>
      <c r="K72" s="3">
        <v>2</v>
      </c>
      <c r="L72" s="18"/>
      <c r="M72" s="3">
        <v>11</v>
      </c>
      <c r="N72" s="8">
        <f t="shared" si="21"/>
        <v>7</v>
      </c>
      <c r="O72" s="9" t="str">
        <f t="shared" si="26"/>
        <v/>
      </c>
      <c r="P72" s="3">
        <v>7</v>
      </c>
      <c r="Q72" s="18"/>
      <c r="R72" s="3">
        <v>11</v>
      </c>
      <c r="S72" s="8">
        <f t="shared" si="22"/>
        <v>7</v>
      </c>
      <c r="T72" s="9" t="str">
        <f t="shared" si="27"/>
        <v/>
      </c>
      <c r="U72" s="3">
        <v>2</v>
      </c>
      <c r="V72" s="18"/>
      <c r="W72" s="3">
        <v>11</v>
      </c>
      <c r="X72" s="8">
        <f t="shared" si="23"/>
        <v>7</v>
      </c>
      <c r="Y72" s="9" t="str">
        <f t="shared" si="28"/>
        <v/>
      </c>
      <c r="Z72" s="3">
        <v>2</v>
      </c>
      <c r="AA72" s="18"/>
    </row>
    <row r="73" spans="1:27" ht="17" x14ac:dyDescent="0.5">
      <c r="A73" s="18"/>
      <c r="B73" s="3">
        <v>12</v>
      </c>
      <c r="C73" s="8">
        <f t="shared" si="19"/>
        <v>6</v>
      </c>
      <c r="D73" s="9" t="str">
        <f t="shared" si="24"/>
        <v/>
      </c>
      <c r="E73" s="3">
        <v>1</v>
      </c>
      <c r="F73" s="18"/>
      <c r="G73" s="18"/>
      <c r="H73" s="3">
        <v>12</v>
      </c>
      <c r="I73" s="8">
        <f t="shared" si="20"/>
        <v>6</v>
      </c>
      <c r="J73" s="9" t="str">
        <f t="shared" si="25"/>
        <v/>
      </c>
      <c r="K73" s="3">
        <v>4</v>
      </c>
      <c r="L73" s="18"/>
      <c r="M73" s="3">
        <v>12</v>
      </c>
      <c r="N73" s="8">
        <f t="shared" si="21"/>
        <v>6</v>
      </c>
      <c r="O73" s="9" t="str">
        <f t="shared" si="26"/>
        <v/>
      </c>
      <c r="P73" s="3">
        <v>4</v>
      </c>
      <c r="Q73" s="18"/>
      <c r="R73" s="3">
        <v>12</v>
      </c>
      <c r="S73" s="8">
        <f t="shared" si="22"/>
        <v>6</v>
      </c>
      <c r="T73" s="9" t="str">
        <f t="shared" si="27"/>
        <v/>
      </c>
      <c r="U73" s="3">
        <v>6</v>
      </c>
      <c r="V73" s="18"/>
      <c r="W73" s="3">
        <v>12</v>
      </c>
      <c r="X73" s="8">
        <f t="shared" si="23"/>
        <v>6</v>
      </c>
      <c r="Y73" s="9" t="str">
        <f t="shared" si="28"/>
        <v/>
      </c>
      <c r="Z73" s="3">
        <v>2</v>
      </c>
      <c r="AA73" s="18"/>
    </row>
    <row r="74" spans="1:27" ht="17" x14ac:dyDescent="0.5">
      <c r="A74" s="18"/>
      <c r="B74" s="3">
        <v>13</v>
      </c>
      <c r="C74" s="8">
        <f t="shared" si="19"/>
        <v>3</v>
      </c>
      <c r="D74" s="9" t="str">
        <f t="shared" si="24"/>
        <v/>
      </c>
      <c r="E74" s="3">
        <v>3</v>
      </c>
      <c r="F74" s="18"/>
      <c r="G74" s="18"/>
      <c r="H74" s="3">
        <v>13</v>
      </c>
      <c r="I74" s="8">
        <f t="shared" si="20"/>
        <v>3</v>
      </c>
      <c r="J74" s="9" t="str">
        <f t="shared" si="25"/>
        <v/>
      </c>
      <c r="K74" s="3">
        <v>1</v>
      </c>
      <c r="L74" s="18"/>
      <c r="M74" s="3">
        <v>13</v>
      </c>
      <c r="N74" s="8">
        <f t="shared" si="21"/>
        <v>3</v>
      </c>
      <c r="O74" s="9" t="str">
        <f t="shared" si="26"/>
        <v/>
      </c>
      <c r="P74" s="3">
        <v>3</v>
      </c>
      <c r="Q74" s="18"/>
      <c r="R74" s="3">
        <v>13</v>
      </c>
      <c r="S74" s="8">
        <f t="shared" si="22"/>
        <v>3</v>
      </c>
      <c r="T74" s="9" t="str">
        <f t="shared" si="27"/>
        <v/>
      </c>
      <c r="U74" s="3">
        <v>3</v>
      </c>
      <c r="V74" s="18"/>
      <c r="W74" s="3">
        <v>13</v>
      </c>
      <c r="X74" s="8">
        <f t="shared" si="23"/>
        <v>3</v>
      </c>
      <c r="Y74" s="9" t="str">
        <f t="shared" si="28"/>
        <v/>
      </c>
      <c r="Z74" s="3">
        <v>2</v>
      </c>
      <c r="AA74" s="18"/>
    </row>
    <row r="75" spans="1:27" ht="17" x14ac:dyDescent="0.5">
      <c r="A75" s="18"/>
      <c r="B75" s="3">
        <v>14</v>
      </c>
      <c r="C75" s="8">
        <f t="shared" si="19"/>
        <v>5</v>
      </c>
      <c r="D75" s="9" t="str">
        <f t="shared" si="24"/>
        <v/>
      </c>
      <c r="E75" s="3">
        <v>3</v>
      </c>
      <c r="F75" s="18"/>
      <c r="G75" s="18"/>
      <c r="H75" s="3">
        <v>14</v>
      </c>
      <c r="I75" s="8">
        <f t="shared" si="20"/>
        <v>5</v>
      </c>
      <c r="J75" s="9" t="str">
        <f t="shared" si="25"/>
        <v/>
      </c>
      <c r="K75" s="3">
        <v>3</v>
      </c>
      <c r="L75" s="18"/>
      <c r="M75" s="3">
        <v>14</v>
      </c>
      <c r="N75" s="8">
        <f t="shared" si="21"/>
        <v>5</v>
      </c>
      <c r="O75" s="9" t="str">
        <f t="shared" si="26"/>
        <v/>
      </c>
      <c r="P75" s="3">
        <v>3</v>
      </c>
      <c r="Q75" s="18"/>
      <c r="R75" s="3">
        <v>14</v>
      </c>
      <c r="S75" s="8">
        <f t="shared" si="22"/>
        <v>5</v>
      </c>
      <c r="T75" s="9" t="str">
        <f t="shared" si="27"/>
        <v/>
      </c>
      <c r="U75" s="3">
        <v>3</v>
      </c>
      <c r="V75" s="18"/>
      <c r="W75" s="3">
        <v>14</v>
      </c>
      <c r="X75" s="8">
        <f t="shared" si="23"/>
        <v>5</v>
      </c>
      <c r="Y75" s="9" t="str">
        <f t="shared" si="28"/>
        <v/>
      </c>
      <c r="Z75" s="3">
        <v>5</v>
      </c>
      <c r="AA75" s="18"/>
    </row>
    <row r="76" spans="1:27" ht="17" x14ac:dyDescent="0.5">
      <c r="A76" s="18"/>
      <c r="B76" s="3">
        <v>15</v>
      </c>
      <c r="C76" s="8">
        <f t="shared" si="19"/>
        <v>5</v>
      </c>
      <c r="D76" s="9" t="str">
        <f t="shared" si="24"/>
        <v/>
      </c>
      <c r="E76" s="3">
        <v>3</v>
      </c>
      <c r="F76" s="18"/>
      <c r="G76" s="18"/>
      <c r="H76" s="3">
        <v>15</v>
      </c>
      <c r="I76" s="8">
        <f t="shared" si="20"/>
        <v>5</v>
      </c>
      <c r="J76" s="9" t="str">
        <f t="shared" si="25"/>
        <v/>
      </c>
      <c r="K76" s="3">
        <v>1</v>
      </c>
      <c r="L76" s="18"/>
      <c r="M76" s="3">
        <v>15</v>
      </c>
      <c r="N76" s="8">
        <f t="shared" si="21"/>
        <v>5</v>
      </c>
      <c r="O76" s="9" t="str">
        <f t="shared" si="26"/>
        <v/>
      </c>
      <c r="P76" s="3">
        <v>0</v>
      </c>
      <c r="Q76" s="18"/>
      <c r="R76" s="3">
        <v>15</v>
      </c>
      <c r="S76" s="8">
        <f t="shared" si="22"/>
        <v>5</v>
      </c>
      <c r="T76" s="9" t="str">
        <f t="shared" si="27"/>
        <v/>
      </c>
      <c r="U76" s="3">
        <v>5</v>
      </c>
      <c r="V76" s="18"/>
      <c r="W76" s="3">
        <v>15</v>
      </c>
      <c r="X76" s="8">
        <f t="shared" si="23"/>
        <v>5</v>
      </c>
      <c r="Y76" s="9" t="str">
        <f t="shared" si="28"/>
        <v/>
      </c>
      <c r="Z76" s="3">
        <v>5</v>
      </c>
      <c r="AA76" s="18"/>
    </row>
    <row r="77" spans="1:27" ht="17" x14ac:dyDescent="0.5">
      <c r="A77" s="18"/>
      <c r="B77" s="3">
        <v>16</v>
      </c>
      <c r="C77" s="8">
        <f t="shared" si="19"/>
        <v>6</v>
      </c>
      <c r="D77" s="9" t="str">
        <f t="shared" si="24"/>
        <v/>
      </c>
      <c r="E77" s="3">
        <v>5</v>
      </c>
      <c r="F77" s="18"/>
      <c r="G77" s="18"/>
      <c r="H77" s="3">
        <v>16</v>
      </c>
      <c r="I77" s="8">
        <f t="shared" si="20"/>
        <v>6</v>
      </c>
      <c r="J77" s="9" t="str">
        <f t="shared" si="25"/>
        <v/>
      </c>
      <c r="K77" s="3">
        <v>3</v>
      </c>
      <c r="L77" s="18"/>
      <c r="M77" s="3">
        <v>16</v>
      </c>
      <c r="N77" s="8">
        <f t="shared" si="21"/>
        <v>6</v>
      </c>
      <c r="O77" s="9" t="str">
        <f t="shared" si="26"/>
        <v/>
      </c>
      <c r="P77" s="3">
        <v>6</v>
      </c>
      <c r="Q77" s="18"/>
      <c r="R77" s="3">
        <v>16</v>
      </c>
      <c r="S77" s="8">
        <f t="shared" si="22"/>
        <v>6</v>
      </c>
      <c r="T77" s="9" t="str">
        <f t="shared" si="27"/>
        <v/>
      </c>
      <c r="U77" s="3">
        <v>6</v>
      </c>
      <c r="V77" s="18"/>
      <c r="W77" s="3">
        <v>16</v>
      </c>
      <c r="X77" s="8">
        <f t="shared" si="23"/>
        <v>6</v>
      </c>
      <c r="Y77" s="9" t="str">
        <f t="shared" si="28"/>
        <v/>
      </c>
      <c r="Z77" s="3">
        <v>5</v>
      </c>
      <c r="AA77" s="18"/>
    </row>
    <row r="78" spans="1:27" ht="17" x14ac:dyDescent="0.5">
      <c r="A78" s="18"/>
      <c r="B78" s="3">
        <v>17</v>
      </c>
      <c r="C78" s="8">
        <f t="shared" si="19"/>
        <v>3</v>
      </c>
      <c r="D78" s="9" t="str">
        <f t="shared" si="24"/>
        <v/>
      </c>
      <c r="E78" s="3">
        <v>3</v>
      </c>
      <c r="F78" s="18"/>
      <c r="G78" s="18"/>
      <c r="H78" s="3">
        <v>17</v>
      </c>
      <c r="I78" s="8">
        <f t="shared" si="20"/>
        <v>3</v>
      </c>
      <c r="J78" s="9" t="str">
        <f t="shared" si="25"/>
        <v/>
      </c>
      <c r="K78" s="3">
        <v>0</v>
      </c>
      <c r="L78" s="18"/>
      <c r="M78" s="3">
        <v>17</v>
      </c>
      <c r="N78" s="8">
        <f t="shared" si="21"/>
        <v>3</v>
      </c>
      <c r="O78" s="9" t="str">
        <f t="shared" si="26"/>
        <v/>
      </c>
      <c r="P78" s="3">
        <v>2</v>
      </c>
      <c r="Q78" s="18"/>
      <c r="R78" s="3">
        <v>17</v>
      </c>
      <c r="S78" s="8">
        <f t="shared" si="22"/>
        <v>3</v>
      </c>
      <c r="T78" s="9" t="str">
        <f t="shared" si="27"/>
        <v/>
      </c>
      <c r="U78" s="3">
        <v>2</v>
      </c>
      <c r="V78" s="18"/>
      <c r="W78" s="3">
        <v>17</v>
      </c>
      <c r="X78" s="8">
        <f t="shared" si="23"/>
        <v>3</v>
      </c>
      <c r="Y78" s="9" t="str">
        <f t="shared" si="28"/>
        <v/>
      </c>
      <c r="Z78" s="3">
        <v>2</v>
      </c>
      <c r="AA78" s="18"/>
    </row>
    <row r="79" spans="1:27" ht="17" x14ac:dyDescent="0.5">
      <c r="A79" s="18"/>
      <c r="B79" s="3">
        <v>18</v>
      </c>
      <c r="C79" s="8">
        <f t="shared" si="19"/>
        <v>4</v>
      </c>
      <c r="D79" s="9" t="str">
        <f t="shared" si="24"/>
        <v/>
      </c>
      <c r="E79" s="3">
        <v>3</v>
      </c>
      <c r="F79" s="18"/>
      <c r="G79" s="18"/>
      <c r="H79" s="3">
        <v>18</v>
      </c>
      <c r="I79" s="8">
        <f t="shared" si="20"/>
        <v>4</v>
      </c>
      <c r="J79" s="9" t="str">
        <f t="shared" si="25"/>
        <v/>
      </c>
      <c r="K79" s="3">
        <v>3</v>
      </c>
      <c r="L79" s="18"/>
      <c r="M79" s="3">
        <v>18</v>
      </c>
      <c r="N79" s="8">
        <f t="shared" si="21"/>
        <v>4</v>
      </c>
      <c r="O79" s="9" t="str">
        <f t="shared" si="26"/>
        <v/>
      </c>
      <c r="P79" s="3">
        <v>4</v>
      </c>
      <c r="Q79" s="18"/>
      <c r="R79" s="3">
        <v>18</v>
      </c>
      <c r="S79" s="8">
        <f t="shared" si="22"/>
        <v>4</v>
      </c>
      <c r="T79" s="9" t="str">
        <f t="shared" si="27"/>
        <v/>
      </c>
      <c r="U79" s="3">
        <v>3</v>
      </c>
      <c r="V79" s="18"/>
      <c r="W79" s="3">
        <v>18</v>
      </c>
      <c r="X79" s="8">
        <f t="shared" si="23"/>
        <v>4</v>
      </c>
      <c r="Y79" s="9" t="str">
        <f t="shared" si="28"/>
        <v/>
      </c>
      <c r="Z79" s="3">
        <v>4</v>
      </c>
      <c r="AA79" s="18"/>
    </row>
    <row r="80" spans="1:27" ht="17" x14ac:dyDescent="0.5">
      <c r="A80" s="18"/>
      <c r="B80" s="3">
        <v>19</v>
      </c>
      <c r="C80" s="8">
        <f t="shared" si="19"/>
        <v>3</v>
      </c>
      <c r="D80" s="9" t="str">
        <f t="shared" si="24"/>
        <v/>
      </c>
      <c r="E80" s="3">
        <v>2</v>
      </c>
      <c r="F80" s="18"/>
      <c r="G80" s="18"/>
      <c r="H80" s="3">
        <v>19</v>
      </c>
      <c r="I80" s="8">
        <f t="shared" si="20"/>
        <v>3</v>
      </c>
      <c r="J80" s="9" t="str">
        <f t="shared" si="25"/>
        <v/>
      </c>
      <c r="K80" s="3">
        <v>2</v>
      </c>
      <c r="L80" s="18"/>
      <c r="M80" s="3">
        <v>19</v>
      </c>
      <c r="N80" s="8">
        <f t="shared" si="21"/>
        <v>3</v>
      </c>
      <c r="O80" s="9" t="str">
        <f t="shared" si="26"/>
        <v/>
      </c>
      <c r="P80" s="3">
        <v>2</v>
      </c>
      <c r="Q80" s="18"/>
      <c r="R80" s="3">
        <v>19</v>
      </c>
      <c r="S80" s="8">
        <f t="shared" si="22"/>
        <v>3</v>
      </c>
      <c r="T80" s="9" t="str">
        <f t="shared" si="27"/>
        <v/>
      </c>
      <c r="U80" s="3">
        <v>2</v>
      </c>
      <c r="V80" s="18"/>
      <c r="W80" s="3">
        <v>19</v>
      </c>
      <c r="X80" s="8">
        <f t="shared" si="23"/>
        <v>3</v>
      </c>
      <c r="Y80" s="9" t="str">
        <f t="shared" si="28"/>
        <v/>
      </c>
      <c r="Z80" s="3">
        <v>1</v>
      </c>
      <c r="AA80" s="18"/>
    </row>
    <row r="81" spans="1:27" ht="17" x14ac:dyDescent="0.5">
      <c r="A81" s="18"/>
      <c r="B81" s="3">
        <v>20</v>
      </c>
      <c r="C81" s="8">
        <f t="shared" si="19"/>
        <v>4</v>
      </c>
      <c r="D81" s="9" t="str">
        <f t="shared" si="24"/>
        <v/>
      </c>
      <c r="E81" s="3">
        <v>1</v>
      </c>
      <c r="F81" s="18"/>
      <c r="G81" s="18"/>
      <c r="H81" s="3">
        <v>20</v>
      </c>
      <c r="I81" s="8">
        <f t="shared" si="20"/>
        <v>4</v>
      </c>
      <c r="J81" s="9" t="str">
        <f t="shared" si="25"/>
        <v/>
      </c>
      <c r="K81" s="3">
        <v>1</v>
      </c>
      <c r="L81" s="18"/>
      <c r="M81" s="3">
        <v>20</v>
      </c>
      <c r="N81" s="8">
        <f t="shared" si="21"/>
        <v>4</v>
      </c>
      <c r="O81" s="9" t="str">
        <f t="shared" si="26"/>
        <v/>
      </c>
      <c r="P81" s="3">
        <v>3</v>
      </c>
      <c r="Q81" s="18"/>
      <c r="R81" s="3">
        <v>20</v>
      </c>
      <c r="S81" s="8">
        <f t="shared" si="22"/>
        <v>4</v>
      </c>
      <c r="T81" s="9" t="str">
        <f t="shared" si="27"/>
        <v/>
      </c>
      <c r="U81" s="3">
        <v>3</v>
      </c>
      <c r="V81" s="18"/>
      <c r="W81" s="3">
        <v>20</v>
      </c>
      <c r="X81" s="8">
        <f t="shared" si="23"/>
        <v>4</v>
      </c>
      <c r="Y81" s="9" t="str">
        <f t="shared" si="28"/>
        <v/>
      </c>
      <c r="Z81" s="3">
        <v>4</v>
      </c>
      <c r="AA81" s="18"/>
    </row>
    <row r="82" spans="1:27" ht="17" x14ac:dyDescent="0.5">
      <c r="A82" s="18"/>
      <c r="B82" s="3">
        <v>21</v>
      </c>
      <c r="C82" s="8">
        <f t="shared" si="19"/>
        <v>4</v>
      </c>
      <c r="D82" s="9" t="str">
        <f t="shared" si="24"/>
        <v/>
      </c>
      <c r="E82" s="3">
        <v>1</v>
      </c>
      <c r="F82" s="18"/>
      <c r="G82" s="18"/>
      <c r="H82" s="3">
        <v>21</v>
      </c>
      <c r="I82" s="8">
        <f t="shared" si="20"/>
        <v>4</v>
      </c>
      <c r="J82" s="9" t="str">
        <f t="shared" si="25"/>
        <v/>
      </c>
      <c r="K82" s="3">
        <v>0</v>
      </c>
      <c r="L82" s="18"/>
      <c r="M82" s="3">
        <v>21</v>
      </c>
      <c r="N82" s="8">
        <f t="shared" si="21"/>
        <v>4</v>
      </c>
      <c r="O82" s="9" t="str">
        <f t="shared" si="26"/>
        <v/>
      </c>
      <c r="P82" s="3">
        <v>4</v>
      </c>
      <c r="Q82" s="18"/>
      <c r="R82" s="3">
        <v>21</v>
      </c>
      <c r="S82" s="8">
        <f t="shared" si="22"/>
        <v>4</v>
      </c>
      <c r="T82" s="9" t="str">
        <f t="shared" si="27"/>
        <v/>
      </c>
      <c r="U82" s="3">
        <v>4</v>
      </c>
      <c r="V82" s="18"/>
      <c r="W82" s="3">
        <v>21</v>
      </c>
      <c r="X82" s="8">
        <f t="shared" si="23"/>
        <v>4</v>
      </c>
      <c r="Y82" s="9" t="str">
        <f t="shared" si="28"/>
        <v/>
      </c>
      <c r="Z82" s="3">
        <v>0</v>
      </c>
      <c r="AA82" s="18"/>
    </row>
    <row r="83" spans="1:27" ht="17" x14ac:dyDescent="0.5">
      <c r="A83" s="18"/>
      <c r="B83" s="3">
        <v>22</v>
      </c>
      <c r="C83" s="8">
        <f t="shared" si="19"/>
        <v>5</v>
      </c>
      <c r="D83" s="9" t="str">
        <f t="shared" si="24"/>
        <v/>
      </c>
      <c r="E83" s="3">
        <v>1</v>
      </c>
      <c r="F83" s="18"/>
      <c r="G83" s="18"/>
      <c r="H83" s="3">
        <v>22</v>
      </c>
      <c r="I83" s="8">
        <f t="shared" si="20"/>
        <v>5</v>
      </c>
      <c r="J83" s="9" t="str">
        <f t="shared" si="25"/>
        <v/>
      </c>
      <c r="K83" s="3">
        <v>4</v>
      </c>
      <c r="L83" s="18"/>
      <c r="M83" s="3">
        <v>22</v>
      </c>
      <c r="N83" s="8">
        <f t="shared" si="21"/>
        <v>5</v>
      </c>
      <c r="O83" s="9" t="str">
        <f t="shared" si="26"/>
        <v/>
      </c>
      <c r="P83" s="3">
        <v>1</v>
      </c>
      <c r="Q83" s="18"/>
      <c r="R83" s="3">
        <v>22</v>
      </c>
      <c r="S83" s="8">
        <f t="shared" si="22"/>
        <v>5</v>
      </c>
      <c r="T83" s="9" t="str">
        <f t="shared" si="27"/>
        <v/>
      </c>
      <c r="U83" s="3">
        <v>5</v>
      </c>
      <c r="V83" s="18"/>
      <c r="W83" s="3">
        <v>22</v>
      </c>
      <c r="X83" s="8">
        <f t="shared" si="23"/>
        <v>5</v>
      </c>
      <c r="Y83" s="9" t="str">
        <f t="shared" si="28"/>
        <v/>
      </c>
      <c r="Z83" s="3">
        <v>2</v>
      </c>
      <c r="AA83" s="18"/>
    </row>
    <row r="84" spans="1:27" ht="17" x14ac:dyDescent="0.5">
      <c r="A84" s="18"/>
      <c r="B84" s="3">
        <v>23</v>
      </c>
      <c r="C84" s="8">
        <f t="shared" si="19"/>
        <v>4</v>
      </c>
      <c r="D84" s="9" t="str">
        <f t="shared" si="24"/>
        <v/>
      </c>
      <c r="E84" s="3">
        <v>1</v>
      </c>
      <c r="F84" s="18"/>
      <c r="G84" s="18"/>
      <c r="H84" s="3">
        <v>23</v>
      </c>
      <c r="I84" s="8">
        <f t="shared" si="20"/>
        <v>4</v>
      </c>
      <c r="J84" s="9" t="str">
        <f t="shared" si="25"/>
        <v/>
      </c>
      <c r="K84" s="3">
        <v>1</v>
      </c>
      <c r="L84" s="18"/>
      <c r="M84" s="3">
        <v>23</v>
      </c>
      <c r="N84" s="8">
        <f t="shared" si="21"/>
        <v>4</v>
      </c>
      <c r="O84" s="9" t="str">
        <f t="shared" si="26"/>
        <v/>
      </c>
      <c r="P84" s="3">
        <v>1</v>
      </c>
      <c r="Q84" s="18"/>
      <c r="R84" s="3">
        <v>23</v>
      </c>
      <c r="S84" s="8">
        <f t="shared" si="22"/>
        <v>4</v>
      </c>
      <c r="T84" s="9" t="str">
        <f t="shared" si="27"/>
        <v/>
      </c>
      <c r="U84" s="3">
        <v>4</v>
      </c>
      <c r="V84" s="18"/>
      <c r="W84" s="3">
        <v>23</v>
      </c>
      <c r="X84" s="8">
        <f t="shared" si="23"/>
        <v>4</v>
      </c>
      <c r="Y84" s="9" t="str">
        <f t="shared" si="28"/>
        <v/>
      </c>
      <c r="Z84" s="3">
        <v>1</v>
      </c>
      <c r="AA84" s="18"/>
    </row>
    <row r="85" spans="1:27" ht="17" x14ac:dyDescent="0.5">
      <c r="A85" s="18"/>
      <c r="B85" s="3">
        <v>24</v>
      </c>
      <c r="C85" s="8">
        <f t="shared" si="19"/>
        <v>4</v>
      </c>
      <c r="D85" s="9" t="str">
        <f t="shared" si="24"/>
        <v/>
      </c>
      <c r="E85" s="3">
        <v>3</v>
      </c>
      <c r="F85" s="18"/>
      <c r="G85" s="18"/>
      <c r="H85" s="3">
        <v>24</v>
      </c>
      <c r="I85" s="8">
        <f t="shared" si="20"/>
        <v>4</v>
      </c>
      <c r="J85" s="9" t="str">
        <f t="shared" si="25"/>
        <v/>
      </c>
      <c r="K85" s="3">
        <v>1</v>
      </c>
      <c r="L85" s="18"/>
      <c r="M85" s="3">
        <v>24</v>
      </c>
      <c r="N85" s="8">
        <f t="shared" si="21"/>
        <v>4</v>
      </c>
      <c r="O85" s="9" t="str">
        <f t="shared" si="26"/>
        <v/>
      </c>
      <c r="P85" s="3">
        <v>3</v>
      </c>
      <c r="Q85" s="18"/>
      <c r="R85" s="3">
        <v>24</v>
      </c>
      <c r="S85" s="8">
        <f t="shared" si="22"/>
        <v>4</v>
      </c>
      <c r="T85" s="9" t="str">
        <f t="shared" si="27"/>
        <v/>
      </c>
      <c r="U85" s="3">
        <v>2</v>
      </c>
      <c r="V85" s="18"/>
      <c r="W85" s="3">
        <v>24</v>
      </c>
      <c r="X85" s="8">
        <f t="shared" si="23"/>
        <v>4</v>
      </c>
      <c r="Y85" s="9" t="str">
        <f t="shared" si="28"/>
        <v/>
      </c>
      <c r="Z85" s="3">
        <v>4</v>
      </c>
      <c r="AA85" s="18"/>
    </row>
    <row r="86" spans="1:27" ht="17" x14ac:dyDescent="0.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ht="17" x14ac:dyDescent="0.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2" customFormat="1" ht="18.5" x14ac:dyDescent="0.5">
      <c r="A88" s="18"/>
      <c r="B88" s="99" t="str">
        <f>'Register (fill in)'!B18</f>
        <v>Student P</v>
      </c>
      <c r="C88" s="99"/>
      <c r="D88" s="99"/>
      <c r="E88" s="99"/>
      <c r="F88" s="18"/>
      <c r="G88" s="18"/>
      <c r="H88" s="99" t="str">
        <f>'Register (fill in)'!B19</f>
        <v>Student Q</v>
      </c>
      <c r="I88" s="99"/>
      <c r="J88" s="99"/>
      <c r="K88" s="99"/>
      <c r="L88" s="18"/>
      <c r="M88" s="99" t="str">
        <f>'Register (fill in)'!B20</f>
        <v>Student R</v>
      </c>
      <c r="N88" s="99"/>
      <c r="O88" s="99"/>
      <c r="P88" s="99"/>
      <c r="Q88" s="18"/>
      <c r="R88" s="99" t="str">
        <f>'Register (fill in)'!B21</f>
        <v>Student S</v>
      </c>
      <c r="S88" s="99"/>
      <c r="T88" s="99"/>
      <c r="U88" s="99"/>
      <c r="V88" s="18"/>
      <c r="W88" s="99" t="str">
        <f>'Register (fill in)'!B22</f>
        <v>Student T</v>
      </c>
      <c r="X88" s="99"/>
      <c r="Y88" s="99"/>
      <c r="Z88" s="99"/>
      <c r="AA88" s="18"/>
    </row>
    <row r="89" spans="1:27" ht="17" x14ac:dyDescent="0.5">
      <c r="A89" s="18"/>
      <c r="B89" s="4" t="s">
        <v>0</v>
      </c>
      <c r="C89" s="4" t="s">
        <v>23</v>
      </c>
      <c r="D89" s="7"/>
      <c r="E89" s="4" t="s">
        <v>6</v>
      </c>
      <c r="F89" s="18"/>
      <c r="G89" s="18"/>
      <c r="H89" s="4" t="s">
        <v>0</v>
      </c>
      <c r="I89" s="4" t="s">
        <v>23</v>
      </c>
      <c r="J89" s="7"/>
      <c r="K89" s="4" t="s">
        <v>6</v>
      </c>
      <c r="L89" s="18"/>
      <c r="M89" s="4" t="s">
        <v>0</v>
      </c>
      <c r="N89" s="4" t="s">
        <v>23</v>
      </c>
      <c r="O89" s="7"/>
      <c r="P89" s="4" t="s">
        <v>6</v>
      </c>
      <c r="Q89" s="18"/>
      <c r="R89" s="4" t="s">
        <v>0</v>
      </c>
      <c r="S89" s="4" t="s">
        <v>23</v>
      </c>
      <c r="T89" s="7"/>
      <c r="U89" s="4" t="s">
        <v>6</v>
      </c>
      <c r="V89" s="18"/>
      <c r="W89" s="4" t="s">
        <v>0</v>
      </c>
      <c r="X89" s="4" t="s">
        <v>23</v>
      </c>
      <c r="Y89" s="7"/>
      <c r="Z89" s="4" t="s">
        <v>6</v>
      </c>
      <c r="AA89" s="18"/>
    </row>
    <row r="90" spans="1:27" ht="17" x14ac:dyDescent="0.5">
      <c r="A90" s="18"/>
      <c r="B90" s="3">
        <v>1</v>
      </c>
      <c r="C90" s="8">
        <f t="shared" ref="C90:C113" si="29">C6</f>
        <v>3</v>
      </c>
      <c r="D90" s="9" t="str">
        <f>IF(E90&gt;C90,"E","")</f>
        <v/>
      </c>
      <c r="E90" s="3">
        <v>2</v>
      </c>
      <c r="F90" s="18"/>
      <c r="G90" s="18"/>
      <c r="H90" s="3">
        <v>1</v>
      </c>
      <c r="I90" s="8">
        <f t="shared" ref="I90:I113" si="30">C6</f>
        <v>3</v>
      </c>
      <c r="J90" s="9" t="str">
        <f>IF(K90&gt;I90,"E","")</f>
        <v/>
      </c>
      <c r="K90" s="3">
        <v>3</v>
      </c>
      <c r="L90" s="18"/>
      <c r="M90" s="3">
        <v>1</v>
      </c>
      <c r="N90" s="8">
        <f t="shared" ref="N90:N113" si="31">C6</f>
        <v>3</v>
      </c>
      <c r="O90" s="9" t="str">
        <f>IF(P90&gt;N90,"E","")</f>
        <v/>
      </c>
      <c r="P90" s="3">
        <v>2</v>
      </c>
      <c r="Q90" s="18"/>
      <c r="R90" s="3">
        <v>1</v>
      </c>
      <c r="S90" s="8">
        <f t="shared" ref="S90:S113" si="32">C6</f>
        <v>3</v>
      </c>
      <c r="T90" s="9" t="str">
        <f>IF(U90&gt;S90,"E","")</f>
        <v/>
      </c>
      <c r="U90" s="3">
        <v>2</v>
      </c>
      <c r="V90" s="18"/>
      <c r="W90" s="3">
        <v>1</v>
      </c>
      <c r="X90" s="8">
        <f t="shared" ref="X90:X113" si="33">C6</f>
        <v>3</v>
      </c>
      <c r="Y90" s="9" t="str">
        <f>IF(Z90&gt;X90,"E","")</f>
        <v/>
      </c>
      <c r="Z90" s="3">
        <v>2</v>
      </c>
      <c r="AA90" s="18"/>
    </row>
    <row r="91" spans="1:27" ht="17" x14ac:dyDescent="0.5">
      <c r="A91" s="18"/>
      <c r="B91" s="3">
        <v>2</v>
      </c>
      <c r="C91" s="8">
        <f t="shared" si="29"/>
        <v>4</v>
      </c>
      <c r="D91" s="9" t="str">
        <f t="shared" ref="D91:D113" si="34">IF(E91&gt;C91,"E","")</f>
        <v/>
      </c>
      <c r="E91" s="3">
        <v>2</v>
      </c>
      <c r="F91" s="18"/>
      <c r="G91" s="18"/>
      <c r="H91" s="3">
        <v>2</v>
      </c>
      <c r="I91" s="8">
        <f t="shared" si="30"/>
        <v>4</v>
      </c>
      <c r="J91" s="9" t="str">
        <f t="shared" ref="J91:J113" si="35">IF(K91&gt;I91,"E","")</f>
        <v/>
      </c>
      <c r="K91" s="3">
        <v>4</v>
      </c>
      <c r="L91" s="18"/>
      <c r="M91" s="3">
        <v>2</v>
      </c>
      <c r="N91" s="8">
        <f t="shared" si="31"/>
        <v>4</v>
      </c>
      <c r="O91" s="9" t="str">
        <f t="shared" ref="O91:O113" si="36">IF(P91&gt;N91,"E","")</f>
        <v/>
      </c>
      <c r="P91" s="3">
        <v>2</v>
      </c>
      <c r="Q91" s="18"/>
      <c r="R91" s="3">
        <v>2</v>
      </c>
      <c r="S91" s="8">
        <f t="shared" si="32"/>
        <v>4</v>
      </c>
      <c r="T91" s="9" t="str">
        <f t="shared" ref="T91:T113" si="37">IF(U91&gt;S91,"E","")</f>
        <v/>
      </c>
      <c r="U91" s="3">
        <v>2</v>
      </c>
      <c r="V91" s="18"/>
      <c r="W91" s="3">
        <v>2</v>
      </c>
      <c r="X91" s="8">
        <f t="shared" si="33"/>
        <v>4</v>
      </c>
      <c r="Y91" s="9" t="str">
        <f t="shared" ref="Y91:Y113" si="38">IF(Z91&gt;X91,"E","")</f>
        <v/>
      </c>
      <c r="Z91" s="3">
        <v>0</v>
      </c>
      <c r="AA91" s="18"/>
    </row>
    <row r="92" spans="1:27" ht="17" x14ac:dyDescent="0.5">
      <c r="A92" s="18"/>
      <c r="B92" s="3">
        <v>3</v>
      </c>
      <c r="C92" s="8">
        <f t="shared" si="29"/>
        <v>3</v>
      </c>
      <c r="D92" s="9" t="str">
        <f t="shared" si="34"/>
        <v/>
      </c>
      <c r="E92" s="3">
        <v>2</v>
      </c>
      <c r="F92" s="18"/>
      <c r="G92" s="18"/>
      <c r="H92" s="3">
        <v>3</v>
      </c>
      <c r="I92" s="8">
        <f t="shared" si="30"/>
        <v>3</v>
      </c>
      <c r="J92" s="9" t="str">
        <f t="shared" si="35"/>
        <v/>
      </c>
      <c r="K92" s="3">
        <v>3</v>
      </c>
      <c r="L92" s="18"/>
      <c r="M92" s="3">
        <v>3</v>
      </c>
      <c r="N92" s="8">
        <f t="shared" si="31"/>
        <v>3</v>
      </c>
      <c r="O92" s="9" t="str">
        <f t="shared" si="36"/>
        <v/>
      </c>
      <c r="P92" s="3">
        <v>0</v>
      </c>
      <c r="Q92" s="18"/>
      <c r="R92" s="3">
        <v>3</v>
      </c>
      <c r="S92" s="8">
        <f t="shared" si="32"/>
        <v>3</v>
      </c>
      <c r="T92" s="9" t="str">
        <f t="shared" si="37"/>
        <v/>
      </c>
      <c r="U92" s="3">
        <v>1</v>
      </c>
      <c r="V92" s="18"/>
      <c r="W92" s="3">
        <v>3</v>
      </c>
      <c r="X92" s="8">
        <f t="shared" si="33"/>
        <v>3</v>
      </c>
      <c r="Y92" s="9" t="str">
        <f t="shared" si="38"/>
        <v/>
      </c>
      <c r="Z92" s="3">
        <v>2</v>
      </c>
      <c r="AA92" s="18"/>
    </row>
    <row r="93" spans="1:27" ht="17" x14ac:dyDescent="0.5">
      <c r="A93" s="18"/>
      <c r="B93" s="3">
        <v>4</v>
      </c>
      <c r="C93" s="8">
        <f t="shared" si="29"/>
        <v>4</v>
      </c>
      <c r="D93" s="9" t="str">
        <f t="shared" si="34"/>
        <v/>
      </c>
      <c r="E93" s="3">
        <v>2</v>
      </c>
      <c r="F93" s="18"/>
      <c r="G93" s="18"/>
      <c r="H93" s="3">
        <v>4</v>
      </c>
      <c r="I93" s="8">
        <f t="shared" si="30"/>
        <v>4</v>
      </c>
      <c r="J93" s="9" t="str">
        <f t="shared" si="35"/>
        <v/>
      </c>
      <c r="K93" s="3">
        <v>4</v>
      </c>
      <c r="L93" s="18"/>
      <c r="M93" s="3">
        <v>4</v>
      </c>
      <c r="N93" s="8">
        <f t="shared" si="31"/>
        <v>4</v>
      </c>
      <c r="O93" s="9" t="str">
        <f t="shared" si="36"/>
        <v/>
      </c>
      <c r="P93" s="3">
        <v>2</v>
      </c>
      <c r="Q93" s="18"/>
      <c r="R93" s="3">
        <v>4</v>
      </c>
      <c r="S93" s="8">
        <f t="shared" si="32"/>
        <v>4</v>
      </c>
      <c r="T93" s="9" t="str">
        <f t="shared" si="37"/>
        <v/>
      </c>
      <c r="U93" s="3">
        <v>4</v>
      </c>
      <c r="V93" s="18"/>
      <c r="W93" s="3">
        <v>4</v>
      </c>
      <c r="X93" s="8">
        <f t="shared" si="33"/>
        <v>4</v>
      </c>
      <c r="Y93" s="9" t="str">
        <f t="shared" si="38"/>
        <v/>
      </c>
      <c r="Z93" s="3">
        <v>2</v>
      </c>
      <c r="AA93" s="18"/>
    </row>
    <row r="94" spans="1:27" ht="17" x14ac:dyDescent="0.5">
      <c r="A94" s="18"/>
      <c r="B94" s="3">
        <v>5</v>
      </c>
      <c r="C94" s="8">
        <f t="shared" si="29"/>
        <v>4</v>
      </c>
      <c r="D94" s="9" t="str">
        <f t="shared" si="34"/>
        <v/>
      </c>
      <c r="E94" s="3">
        <v>0</v>
      </c>
      <c r="F94" s="18"/>
      <c r="G94" s="18"/>
      <c r="H94" s="3">
        <v>5</v>
      </c>
      <c r="I94" s="8">
        <f t="shared" si="30"/>
        <v>4</v>
      </c>
      <c r="J94" s="9" t="str">
        <f t="shared" si="35"/>
        <v/>
      </c>
      <c r="K94" s="3">
        <v>4</v>
      </c>
      <c r="L94" s="18"/>
      <c r="M94" s="3">
        <v>5</v>
      </c>
      <c r="N94" s="8">
        <f t="shared" si="31"/>
        <v>4</v>
      </c>
      <c r="O94" s="9" t="str">
        <f t="shared" si="36"/>
        <v/>
      </c>
      <c r="P94" s="3">
        <v>1</v>
      </c>
      <c r="Q94" s="18"/>
      <c r="R94" s="3">
        <v>5</v>
      </c>
      <c r="S94" s="8">
        <f t="shared" si="32"/>
        <v>4</v>
      </c>
      <c r="T94" s="9" t="str">
        <f t="shared" si="37"/>
        <v/>
      </c>
      <c r="U94" s="3">
        <v>4</v>
      </c>
      <c r="V94" s="18"/>
      <c r="W94" s="3">
        <v>5</v>
      </c>
      <c r="X94" s="8">
        <f t="shared" si="33"/>
        <v>4</v>
      </c>
      <c r="Y94" s="9" t="str">
        <f t="shared" si="38"/>
        <v/>
      </c>
      <c r="Z94" s="3">
        <v>3</v>
      </c>
      <c r="AA94" s="18"/>
    </row>
    <row r="95" spans="1:27" ht="17" x14ac:dyDescent="0.5">
      <c r="A95" s="18"/>
      <c r="B95" s="3">
        <v>6</v>
      </c>
      <c r="C95" s="8">
        <f t="shared" si="29"/>
        <v>2</v>
      </c>
      <c r="D95" s="9" t="str">
        <f t="shared" si="34"/>
        <v/>
      </c>
      <c r="E95" s="3">
        <v>2</v>
      </c>
      <c r="F95" s="18"/>
      <c r="G95" s="18"/>
      <c r="H95" s="3">
        <v>6</v>
      </c>
      <c r="I95" s="8">
        <f t="shared" si="30"/>
        <v>2</v>
      </c>
      <c r="J95" s="9" t="str">
        <f t="shared" si="35"/>
        <v/>
      </c>
      <c r="K95" s="3">
        <v>1</v>
      </c>
      <c r="L95" s="18"/>
      <c r="M95" s="3">
        <v>6</v>
      </c>
      <c r="N95" s="8">
        <f t="shared" si="31"/>
        <v>2</v>
      </c>
      <c r="O95" s="9" t="str">
        <f t="shared" si="36"/>
        <v/>
      </c>
      <c r="P95" s="3">
        <v>2</v>
      </c>
      <c r="Q95" s="18"/>
      <c r="R95" s="3">
        <v>6</v>
      </c>
      <c r="S95" s="8">
        <f t="shared" si="32"/>
        <v>2</v>
      </c>
      <c r="T95" s="9" t="str">
        <f t="shared" si="37"/>
        <v/>
      </c>
      <c r="U95" s="3">
        <v>2</v>
      </c>
      <c r="V95" s="18"/>
      <c r="W95" s="3">
        <v>6</v>
      </c>
      <c r="X95" s="8">
        <f t="shared" si="33"/>
        <v>2</v>
      </c>
      <c r="Y95" s="9" t="str">
        <f t="shared" si="38"/>
        <v/>
      </c>
      <c r="Z95" s="3">
        <v>2</v>
      </c>
      <c r="AA95" s="18"/>
    </row>
    <row r="96" spans="1:27" ht="17" x14ac:dyDescent="0.5">
      <c r="A96" s="18"/>
      <c r="B96" s="3">
        <v>7</v>
      </c>
      <c r="C96" s="8">
        <f t="shared" si="29"/>
        <v>4</v>
      </c>
      <c r="D96" s="9" t="str">
        <f t="shared" si="34"/>
        <v/>
      </c>
      <c r="E96" s="3">
        <v>1</v>
      </c>
      <c r="F96" s="18"/>
      <c r="G96" s="18"/>
      <c r="H96" s="3">
        <v>7</v>
      </c>
      <c r="I96" s="8">
        <f t="shared" si="30"/>
        <v>4</v>
      </c>
      <c r="J96" s="9" t="str">
        <f t="shared" si="35"/>
        <v/>
      </c>
      <c r="K96" s="3">
        <v>0</v>
      </c>
      <c r="L96" s="18"/>
      <c r="M96" s="3">
        <v>7</v>
      </c>
      <c r="N96" s="8">
        <f t="shared" si="31"/>
        <v>4</v>
      </c>
      <c r="O96" s="9" t="str">
        <f t="shared" si="36"/>
        <v/>
      </c>
      <c r="P96" s="3">
        <v>4</v>
      </c>
      <c r="Q96" s="18"/>
      <c r="R96" s="3">
        <v>7</v>
      </c>
      <c r="S96" s="8">
        <f t="shared" si="32"/>
        <v>4</v>
      </c>
      <c r="T96" s="9" t="str">
        <f t="shared" si="37"/>
        <v/>
      </c>
      <c r="U96" s="3">
        <v>4</v>
      </c>
      <c r="V96" s="18"/>
      <c r="W96" s="3">
        <v>7</v>
      </c>
      <c r="X96" s="8">
        <f t="shared" si="33"/>
        <v>4</v>
      </c>
      <c r="Y96" s="9" t="str">
        <f t="shared" si="38"/>
        <v/>
      </c>
      <c r="Z96" s="3">
        <v>1</v>
      </c>
      <c r="AA96" s="18"/>
    </row>
    <row r="97" spans="1:27" ht="17" x14ac:dyDescent="0.5">
      <c r="A97" s="18"/>
      <c r="B97" s="3">
        <v>8</v>
      </c>
      <c r="C97" s="8">
        <f t="shared" si="29"/>
        <v>5</v>
      </c>
      <c r="D97" s="9" t="str">
        <f t="shared" si="34"/>
        <v/>
      </c>
      <c r="E97" s="3">
        <v>0</v>
      </c>
      <c r="F97" s="18"/>
      <c r="G97" s="18"/>
      <c r="H97" s="3">
        <v>8</v>
      </c>
      <c r="I97" s="8">
        <f t="shared" si="30"/>
        <v>5</v>
      </c>
      <c r="J97" s="9" t="str">
        <f t="shared" si="35"/>
        <v/>
      </c>
      <c r="K97" s="3">
        <v>4</v>
      </c>
      <c r="L97" s="18"/>
      <c r="M97" s="3">
        <v>8</v>
      </c>
      <c r="N97" s="8">
        <f t="shared" si="31"/>
        <v>5</v>
      </c>
      <c r="O97" s="9" t="str">
        <f t="shared" si="36"/>
        <v/>
      </c>
      <c r="P97" s="3">
        <v>5</v>
      </c>
      <c r="Q97" s="18"/>
      <c r="R97" s="3">
        <v>8</v>
      </c>
      <c r="S97" s="8">
        <f t="shared" si="32"/>
        <v>5</v>
      </c>
      <c r="T97" s="9" t="str">
        <f t="shared" si="37"/>
        <v/>
      </c>
      <c r="U97" s="3">
        <v>4</v>
      </c>
      <c r="V97" s="18"/>
      <c r="W97" s="3">
        <v>8</v>
      </c>
      <c r="X97" s="8">
        <f t="shared" si="33"/>
        <v>5</v>
      </c>
      <c r="Y97" s="9" t="str">
        <f t="shared" si="38"/>
        <v/>
      </c>
      <c r="Z97" s="3">
        <v>4</v>
      </c>
      <c r="AA97" s="18"/>
    </row>
    <row r="98" spans="1:27" ht="17" x14ac:dyDescent="0.5">
      <c r="A98" s="18"/>
      <c r="B98" s="3">
        <v>9</v>
      </c>
      <c r="C98" s="8">
        <f t="shared" si="29"/>
        <v>5</v>
      </c>
      <c r="D98" s="9" t="str">
        <f t="shared" si="34"/>
        <v/>
      </c>
      <c r="E98" s="3">
        <v>1</v>
      </c>
      <c r="F98" s="18"/>
      <c r="G98" s="18"/>
      <c r="H98" s="3">
        <v>9</v>
      </c>
      <c r="I98" s="8">
        <f t="shared" si="30"/>
        <v>5</v>
      </c>
      <c r="J98" s="9" t="str">
        <f t="shared" si="35"/>
        <v/>
      </c>
      <c r="K98" s="3">
        <v>5</v>
      </c>
      <c r="L98" s="18"/>
      <c r="M98" s="3">
        <v>9</v>
      </c>
      <c r="N98" s="8">
        <f t="shared" si="31"/>
        <v>5</v>
      </c>
      <c r="O98" s="9" t="str">
        <f t="shared" si="36"/>
        <v/>
      </c>
      <c r="P98" s="3">
        <v>4</v>
      </c>
      <c r="Q98" s="18"/>
      <c r="R98" s="3">
        <v>9</v>
      </c>
      <c r="S98" s="8">
        <f t="shared" si="32"/>
        <v>5</v>
      </c>
      <c r="T98" s="9" t="str">
        <f t="shared" si="37"/>
        <v/>
      </c>
      <c r="U98" s="3">
        <v>1</v>
      </c>
      <c r="V98" s="18"/>
      <c r="W98" s="3">
        <v>9</v>
      </c>
      <c r="X98" s="8">
        <f t="shared" si="33"/>
        <v>5</v>
      </c>
      <c r="Y98" s="9" t="str">
        <f t="shared" si="38"/>
        <v/>
      </c>
      <c r="Z98" s="3">
        <v>1</v>
      </c>
      <c r="AA98" s="18"/>
    </row>
    <row r="99" spans="1:27" ht="17" x14ac:dyDescent="0.5">
      <c r="A99" s="18"/>
      <c r="B99" s="3">
        <v>10</v>
      </c>
      <c r="C99" s="8">
        <f t="shared" si="29"/>
        <v>3</v>
      </c>
      <c r="D99" s="9" t="str">
        <f t="shared" si="34"/>
        <v/>
      </c>
      <c r="E99" s="3">
        <v>0</v>
      </c>
      <c r="F99" s="18"/>
      <c r="G99" s="18"/>
      <c r="H99" s="3">
        <v>10</v>
      </c>
      <c r="I99" s="8">
        <f t="shared" si="30"/>
        <v>3</v>
      </c>
      <c r="J99" s="9" t="str">
        <f t="shared" si="35"/>
        <v/>
      </c>
      <c r="K99" s="3">
        <v>2</v>
      </c>
      <c r="L99" s="18"/>
      <c r="M99" s="3">
        <v>10</v>
      </c>
      <c r="N99" s="8">
        <f t="shared" si="31"/>
        <v>3</v>
      </c>
      <c r="O99" s="9" t="str">
        <f t="shared" si="36"/>
        <v/>
      </c>
      <c r="P99" s="3">
        <v>3</v>
      </c>
      <c r="Q99" s="18"/>
      <c r="R99" s="3">
        <v>10</v>
      </c>
      <c r="S99" s="8">
        <f t="shared" si="32"/>
        <v>3</v>
      </c>
      <c r="T99" s="9" t="str">
        <f t="shared" si="37"/>
        <v/>
      </c>
      <c r="U99" s="3">
        <v>3</v>
      </c>
      <c r="V99" s="18"/>
      <c r="W99" s="3">
        <v>10</v>
      </c>
      <c r="X99" s="8">
        <f t="shared" si="33"/>
        <v>3</v>
      </c>
      <c r="Y99" s="9" t="str">
        <f t="shared" si="38"/>
        <v/>
      </c>
      <c r="Z99" s="3">
        <v>2</v>
      </c>
      <c r="AA99" s="18"/>
    </row>
    <row r="100" spans="1:27" ht="17" x14ac:dyDescent="0.5">
      <c r="A100" s="18"/>
      <c r="B100" s="3">
        <v>11</v>
      </c>
      <c r="C100" s="8">
        <f t="shared" si="29"/>
        <v>7</v>
      </c>
      <c r="D100" s="9" t="str">
        <f t="shared" si="34"/>
        <v/>
      </c>
      <c r="E100" s="3">
        <v>0</v>
      </c>
      <c r="F100" s="18"/>
      <c r="G100" s="18"/>
      <c r="H100" s="3">
        <v>11</v>
      </c>
      <c r="I100" s="8">
        <f t="shared" si="30"/>
        <v>7</v>
      </c>
      <c r="J100" s="9" t="str">
        <f t="shared" si="35"/>
        <v/>
      </c>
      <c r="K100" s="3">
        <v>2</v>
      </c>
      <c r="L100" s="18"/>
      <c r="M100" s="3">
        <v>11</v>
      </c>
      <c r="N100" s="8">
        <f t="shared" si="31"/>
        <v>7</v>
      </c>
      <c r="O100" s="9" t="str">
        <f t="shared" si="36"/>
        <v/>
      </c>
      <c r="P100" s="3">
        <v>0</v>
      </c>
      <c r="Q100" s="18"/>
      <c r="R100" s="3">
        <v>11</v>
      </c>
      <c r="S100" s="8">
        <f t="shared" si="32"/>
        <v>7</v>
      </c>
      <c r="T100" s="9" t="str">
        <f t="shared" si="37"/>
        <v/>
      </c>
      <c r="U100" s="3">
        <v>2</v>
      </c>
      <c r="V100" s="18"/>
      <c r="W100" s="3">
        <v>11</v>
      </c>
      <c r="X100" s="8">
        <f t="shared" si="33"/>
        <v>7</v>
      </c>
      <c r="Y100" s="9" t="str">
        <f t="shared" si="38"/>
        <v/>
      </c>
      <c r="Z100" s="3">
        <v>2</v>
      </c>
      <c r="AA100" s="18"/>
    </row>
    <row r="101" spans="1:27" ht="17" x14ac:dyDescent="0.5">
      <c r="A101" s="18"/>
      <c r="B101" s="3">
        <v>12</v>
      </c>
      <c r="C101" s="8">
        <f t="shared" si="29"/>
        <v>6</v>
      </c>
      <c r="D101" s="9" t="str">
        <f t="shared" si="34"/>
        <v/>
      </c>
      <c r="E101" s="3">
        <v>1</v>
      </c>
      <c r="F101" s="18"/>
      <c r="G101" s="18"/>
      <c r="H101" s="3">
        <v>12</v>
      </c>
      <c r="I101" s="8">
        <f t="shared" si="30"/>
        <v>6</v>
      </c>
      <c r="J101" s="9" t="str">
        <f t="shared" si="35"/>
        <v/>
      </c>
      <c r="K101" s="3">
        <v>6</v>
      </c>
      <c r="L101" s="18"/>
      <c r="M101" s="3">
        <v>12</v>
      </c>
      <c r="N101" s="8">
        <f t="shared" si="31"/>
        <v>6</v>
      </c>
      <c r="O101" s="9" t="str">
        <f t="shared" si="36"/>
        <v/>
      </c>
      <c r="P101" s="3">
        <v>6</v>
      </c>
      <c r="Q101" s="18"/>
      <c r="R101" s="3">
        <v>12</v>
      </c>
      <c r="S101" s="8">
        <f t="shared" si="32"/>
        <v>6</v>
      </c>
      <c r="T101" s="9" t="str">
        <f t="shared" si="37"/>
        <v/>
      </c>
      <c r="U101" s="3">
        <v>6</v>
      </c>
      <c r="V101" s="18"/>
      <c r="W101" s="3">
        <v>12</v>
      </c>
      <c r="X101" s="8">
        <f t="shared" si="33"/>
        <v>6</v>
      </c>
      <c r="Y101" s="9" t="str">
        <f t="shared" si="38"/>
        <v/>
      </c>
      <c r="Z101" s="3">
        <v>4</v>
      </c>
      <c r="AA101" s="18"/>
    </row>
    <row r="102" spans="1:27" ht="17" x14ac:dyDescent="0.5">
      <c r="A102" s="18"/>
      <c r="B102" s="3">
        <v>13</v>
      </c>
      <c r="C102" s="8">
        <f t="shared" si="29"/>
        <v>3</v>
      </c>
      <c r="D102" s="9" t="str">
        <f t="shared" si="34"/>
        <v/>
      </c>
      <c r="E102" s="3">
        <v>1</v>
      </c>
      <c r="F102" s="18"/>
      <c r="G102" s="18"/>
      <c r="H102" s="3">
        <v>13</v>
      </c>
      <c r="I102" s="8">
        <f t="shared" si="30"/>
        <v>3</v>
      </c>
      <c r="J102" s="9" t="str">
        <f t="shared" si="35"/>
        <v/>
      </c>
      <c r="K102" s="3">
        <v>2</v>
      </c>
      <c r="L102" s="18"/>
      <c r="M102" s="3">
        <v>13</v>
      </c>
      <c r="N102" s="8">
        <f t="shared" si="31"/>
        <v>3</v>
      </c>
      <c r="O102" s="9" t="str">
        <f t="shared" si="36"/>
        <v/>
      </c>
      <c r="P102" s="3">
        <v>2</v>
      </c>
      <c r="Q102" s="18"/>
      <c r="R102" s="3">
        <v>13</v>
      </c>
      <c r="S102" s="8">
        <f t="shared" si="32"/>
        <v>3</v>
      </c>
      <c r="T102" s="9" t="str">
        <f t="shared" si="37"/>
        <v/>
      </c>
      <c r="U102" s="3">
        <v>3</v>
      </c>
      <c r="V102" s="18"/>
      <c r="W102" s="3">
        <v>13</v>
      </c>
      <c r="X102" s="8">
        <f t="shared" si="33"/>
        <v>3</v>
      </c>
      <c r="Y102" s="9" t="str">
        <f t="shared" si="38"/>
        <v/>
      </c>
      <c r="Z102" s="3">
        <v>0</v>
      </c>
      <c r="AA102" s="18"/>
    </row>
    <row r="103" spans="1:27" ht="17" x14ac:dyDescent="0.5">
      <c r="A103" s="18"/>
      <c r="B103" s="3">
        <v>14</v>
      </c>
      <c r="C103" s="8">
        <f t="shared" si="29"/>
        <v>5</v>
      </c>
      <c r="D103" s="9" t="str">
        <f t="shared" si="34"/>
        <v/>
      </c>
      <c r="E103" s="3">
        <v>1</v>
      </c>
      <c r="F103" s="18"/>
      <c r="G103" s="18"/>
      <c r="H103" s="3">
        <v>14</v>
      </c>
      <c r="I103" s="8">
        <f t="shared" si="30"/>
        <v>5</v>
      </c>
      <c r="J103" s="9" t="str">
        <f t="shared" si="35"/>
        <v/>
      </c>
      <c r="K103" s="3">
        <v>5</v>
      </c>
      <c r="L103" s="18"/>
      <c r="M103" s="3">
        <v>14</v>
      </c>
      <c r="N103" s="8">
        <f t="shared" si="31"/>
        <v>5</v>
      </c>
      <c r="O103" s="9" t="str">
        <f t="shared" si="36"/>
        <v/>
      </c>
      <c r="P103" s="3">
        <v>0</v>
      </c>
      <c r="Q103" s="18"/>
      <c r="R103" s="3">
        <v>14</v>
      </c>
      <c r="S103" s="8">
        <f t="shared" si="32"/>
        <v>5</v>
      </c>
      <c r="T103" s="9" t="str">
        <f t="shared" si="37"/>
        <v/>
      </c>
      <c r="U103" s="3">
        <v>0</v>
      </c>
      <c r="V103" s="18"/>
      <c r="W103" s="3">
        <v>14</v>
      </c>
      <c r="X103" s="8">
        <f t="shared" si="33"/>
        <v>5</v>
      </c>
      <c r="Y103" s="9" t="str">
        <f t="shared" si="38"/>
        <v/>
      </c>
      <c r="Z103" s="3">
        <v>3</v>
      </c>
      <c r="AA103" s="18"/>
    </row>
    <row r="104" spans="1:27" ht="17" x14ac:dyDescent="0.5">
      <c r="A104" s="18"/>
      <c r="B104" s="3">
        <v>15</v>
      </c>
      <c r="C104" s="8">
        <f t="shared" si="29"/>
        <v>5</v>
      </c>
      <c r="D104" s="9" t="str">
        <f t="shared" si="34"/>
        <v/>
      </c>
      <c r="E104" s="3">
        <v>1</v>
      </c>
      <c r="F104" s="18"/>
      <c r="G104" s="18"/>
      <c r="H104" s="3">
        <v>15</v>
      </c>
      <c r="I104" s="8">
        <f t="shared" si="30"/>
        <v>5</v>
      </c>
      <c r="J104" s="9" t="str">
        <f t="shared" si="35"/>
        <v/>
      </c>
      <c r="K104" s="3">
        <v>2</v>
      </c>
      <c r="L104" s="18"/>
      <c r="M104" s="3">
        <v>15</v>
      </c>
      <c r="N104" s="8">
        <f t="shared" si="31"/>
        <v>5</v>
      </c>
      <c r="O104" s="9" t="str">
        <f t="shared" si="36"/>
        <v/>
      </c>
      <c r="P104" s="3">
        <v>5</v>
      </c>
      <c r="Q104" s="18"/>
      <c r="R104" s="3">
        <v>15</v>
      </c>
      <c r="S104" s="8">
        <f t="shared" si="32"/>
        <v>5</v>
      </c>
      <c r="T104" s="9" t="str">
        <f t="shared" si="37"/>
        <v/>
      </c>
      <c r="U104" s="3">
        <v>5</v>
      </c>
      <c r="V104" s="18"/>
      <c r="W104" s="3">
        <v>15</v>
      </c>
      <c r="X104" s="8">
        <f t="shared" si="33"/>
        <v>5</v>
      </c>
      <c r="Y104" s="9" t="str">
        <f t="shared" si="38"/>
        <v/>
      </c>
      <c r="Z104" s="3">
        <v>3</v>
      </c>
      <c r="AA104" s="18"/>
    </row>
    <row r="105" spans="1:27" ht="17" x14ac:dyDescent="0.5">
      <c r="A105" s="18"/>
      <c r="B105" s="3">
        <v>16</v>
      </c>
      <c r="C105" s="8">
        <f t="shared" si="29"/>
        <v>6</v>
      </c>
      <c r="D105" s="9" t="str">
        <f t="shared" si="34"/>
        <v/>
      </c>
      <c r="E105" s="3">
        <v>1</v>
      </c>
      <c r="F105" s="18"/>
      <c r="G105" s="18"/>
      <c r="H105" s="3">
        <v>16</v>
      </c>
      <c r="I105" s="8">
        <f t="shared" si="30"/>
        <v>6</v>
      </c>
      <c r="J105" s="9" t="str">
        <f t="shared" si="35"/>
        <v/>
      </c>
      <c r="K105" s="3">
        <v>6</v>
      </c>
      <c r="L105" s="18"/>
      <c r="M105" s="3">
        <v>16</v>
      </c>
      <c r="N105" s="8">
        <f t="shared" si="31"/>
        <v>6</v>
      </c>
      <c r="O105" s="9" t="str">
        <f t="shared" si="36"/>
        <v/>
      </c>
      <c r="P105" s="3">
        <v>5</v>
      </c>
      <c r="Q105" s="18"/>
      <c r="R105" s="3">
        <v>16</v>
      </c>
      <c r="S105" s="8">
        <f t="shared" si="32"/>
        <v>6</v>
      </c>
      <c r="T105" s="9" t="str">
        <f t="shared" si="37"/>
        <v/>
      </c>
      <c r="U105" s="3">
        <v>2</v>
      </c>
      <c r="V105" s="18"/>
      <c r="W105" s="3">
        <v>16</v>
      </c>
      <c r="X105" s="8">
        <f t="shared" si="33"/>
        <v>6</v>
      </c>
      <c r="Y105" s="9" t="str">
        <f t="shared" si="38"/>
        <v/>
      </c>
      <c r="Z105" s="3">
        <v>5</v>
      </c>
      <c r="AA105" s="18"/>
    </row>
    <row r="106" spans="1:27" ht="17" x14ac:dyDescent="0.5">
      <c r="A106" s="18"/>
      <c r="B106" s="3">
        <v>17</v>
      </c>
      <c r="C106" s="8">
        <f t="shared" si="29"/>
        <v>3</v>
      </c>
      <c r="D106" s="9" t="str">
        <f t="shared" si="34"/>
        <v/>
      </c>
      <c r="E106" s="3">
        <v>0</v>
      </c>
      <c r="F106" s="18"/>
      <c r="G106" s="18"/>
      <c r="H106" s="3">
        <v>17</v>
      </c>
      <c r="I106" s="8">
        <f t="shared" si="30"/>
        <v>3</v>
      </c>
      <c r="J106" s="9" t="str">
        <f t="shared" si="35"/>
        <v/>
      </c>
      <c r="K106" s="3">
        <v>3</v>
      </c>
      <c r="L106" s="18"/>
      <c r="M106" s="3">
        <v>17</v>
      </c>
      <c r="N106" s="8">
        <f t="shared" si="31"/>
        <v>3</v>
      </c>
      <c r="O106" s="9" t="str">
        <f t="shared" si="36"/>
        <v/>
      </c>
      <c r="P106" s="3">
        <v>2</v>
      </c>
      <c r="Q106" s="18"/>
      <c r="R106" s="3">
        <v>17</v>
      </c>
      <c r="S106" s="8">
        <f t="shared" si="32"/>
        <v>3</v>
      </c>
      <c r="T106" s="9" t="str">
        <f t="shared" si="37"/>
        <v/>
      </c>
      <c r="U106" s="3">
        <v>2</v>
      </c>
      <c r="V106" s="18"/>
      <c r="W106" s="3">
        <v>17</v>
      </c>
      <c r="X106" s="8">
        <f t="shared" si="33"/>
        <v>3</v>
      </c>
      <c r="Y106" s="9" t="str">
        <f t="shared" si="38"/>
        <v/>
      </c>
      <c r="Z106" s="3">
        <v>2</v>
      </c>
      <c r="AA106" s="18"/>
    </row>
    <row r="107" spans="1:27" ht="17" x14ac:dyDescent="0.5">
      <c r="A107" s="18"/>
      <c r="B107" s="3">
        <v>18</v>
      </c>
      <c r="C107" s="8">
        <f t="shared" si="29"/>
        <v>4</v>
      </c>
      <c r="D107" s="9" t="str">
        <f t="shared" si="34"/>
        <v/>
      </c>
      <c r="E107" s="3">
        <v>1</v>
      </c>
      <c r="F107" s="18"/>
      <c r="G107" s="18"/>
      <c r="H107" s="3">
        <v>18</v>
      </c>
      <c r="I107" s="8">
        <f t="shared" si="30"/>
        <v>4</v>
      </c>
      <c r="J107" s="9" t="str">
        <f t="shared" si="35"/>
        <v/>
      </c>
      <c r="K107" s="3">
        <v>4</v>
      </c>
      <c r="L107" s="18"/>
      <c r="M107" s="3">
        <v>18</v>
      </c>
      <c r="N107" s="8">
        <f t="shared" si="31"/>
        <v>4</v>
      </c>
      <c r="O107" s="9" t="str">
        <f t="shared" si="36"/>
        <v/>
      </c>
      <c r="P107" s="3">
        <v>0</v>
      </c>
      <c r="Q107" s="18"/>
      <c r="R107" s="3">
        <v>18</v>
      </c>
      <c r="S107" s="8">
        <f t="shared" si="32"/>
        <v>4</v>
      </c>
      <c r="T107" s="9" t="str">
        <f t="shared" si="37"/>
        <v/>
      </c>
      <c r="U107" s="3">
        <v>4</v>
      </c>
      <c r="V107" s="18"/>
      <c r="W107" s="3">
        <v>18</v>
      </c>
      <c r="X107" s="8">
        <f t="shared" si="33"/>
        <v>4</v>
      </c>
      <c r="Y107" s="9" t="str">
        <f t="shared" si="38"/>
        <v/>
      </c>
      <c r="Z107" s="3">
        <v>3</v>
      </c>
      <c r="AA107" s="18"/>
    </row>
    <row r="108" spans="1:27" ht="17" x14ac:dyDescent="0.5">
      <c r="A108" s="18"/>
      <c r="B108" s="3">
        <v>19</v>
      </c>
      <c r="C108" s="8">
        <f t="shared" si="29"/>
        <v>3</v>
      </c>
      <c r="D108" s="9" t="str">
        <f t="shared" si="34"/>
        <v/>
      </c>
      <c r="E108" s="3">
        <v>0</v>
      </c>
      <c r="F108" s="18"/>
      <c r="G108" s="18"/>
      <c r="H108" s="3">
        <v>19</v>
      </c>
      <c r="I108" s="8">
        <f t="shared" si="30"/>
        <v>3</v>
      </c>
      <c r="J108" s="9" t="str">
        <f t="shared" si="35"/>
        <v/>
      </c>
      <c r="K108" s="3">
        <v>2</v>
      </c>
      <c r="L108" s="18"/>
      <c r="M108" s="3">
        <v>19</v>
      </c>
      <c r="N108" s="8">
        <f t="shared" si="31"/>
        <v>3</v>
      </c>
      <c r="O108" s="9" t="str">
        <f t="shared" si="36"/>
        <v/>
      </c>
      <c r="P108" s="3">
        <v>2</v>
      </c>
      <c r="Q108" s="18"/>
      <c r="R108" s="3">
        <v>19</v>
      </c>
      <c r="S108" s="8">
        <f t="shared" si="32"/>
        <v>3</v>
      </c>
      <c r="T108" s="9" t="str">
        <f t="shared" si="37"/>
        <v/>
      </c>
      <c r="U108" s="3">
        <v>3</v>
      </c>
      <c r="V108" s="18"/>
      <c r="W108" s="3">
        <v>19</v>
      </c>
      <c r="X108" s="8">
        <f t="shared" si="33"/>
        <v>3</v>
      </c>
      <c r="Y108" s="9" t="str">
        <f t="shared" si="38"/>
        <v/>
      </c>
      <c r="Z108" s="3">
        <v>0</v>
      </c>
      <c r="AA108" s="18"/>
    </row>
    <row r="109" spans="1:27" ht="17" x14ac:dyDescent="0.5">
      <c r="A109" s="18"/>
      <c r="B109" s="3">
        <v>20</v>
      </c>
      <c r="C109" s="8">
        <f t="shared" si="29"/>
        <v>4</v>
      </c>
      <c r="D109" s="9" t="str">
        <f t="shared" si="34"/>
        <v/>
      </c>
      <c r="E109" s="3">
        <v>0</v>
      </c>
      <c r="F109" s="18"/>
      <c r="G109" s="18"/>
      <c r="H109" s="3">
        <v>20</v>
      </c>
      <c r="I109" s="8">
        <f t="shared" si="30"/>
        <v>4</v>
      </c>
      <c r="J109" s="9" t="str">
        <f t="shared" si="35"/>
        <v/>
      </c>
      <c r="K109" s="3">
        <v>1</v>
      </c>
      <c r="L109" s="18"/>
      <c r="M109" s="3">
        <v>20</v>
      </c>
      <c r="N109" s="8">
        <f t="shared" si="31"/>
        <v>4</v>
      </c>
      <c r="O109" s="9" t="str">
        <f t="shared" si="36"/>
        <v/>
      </c>
      <c r="P109" s="3">
        <v>1</v>
      </c>
      <c r="Q109" s="18"/>
      <c r="R109" s="3">
        <v>20</v>
      </c>
      <c r="S109" s="8">
        <f t="shared" si="32"/>
        <v>4</v>
      </c>
      <c r="T109" s="9" t="str">
        <f t="shared" si="37"/>
        <v/>
      </c>
      <c r="U109" s="3">
        <v>2</v>
      </c>
      <c r="V109" s="18"/>
      <c r="W109" s="3">
        <v>20</v>
      </c>
      <c r="X109" s="8">
        <f t="shared" si="33"/>
        <v>4</v>
      </c>
      <c r="Y109" s="9" t="str">
        <f t="shared" si="38"/>
        <v/>
      </c>
      <c r="Z109" s="3">
        <v>3</v>
      </c>
      <c r="AA109" s="18"/>
    </row>
    <row r="110" spans="1:27" ht="17" x14ac:dyDescent="0.5">
      <c r="A110" s="18"/>
      <c r="B110" s="3">
        <v>21</v>
      </c>
      <c r="C110" s="8">
        <f t="shared" si="29"/>
        <v>4</v>
      </c>
      <c r="D110" s="9" t="str">
        <f t="shared" si="34"/>
        <v/>
      </c>
      <c r="E110" s="3">
        <v>0</v>
      </c>
      <c r="F110" s="18"/>
      <c r="G110" s="18"/>
      <c r="H110" s="3">
        <v>21</v>
      </c>
      <c r="I110" s="8">
        <f t="shared" si="30"/>
        <v>4</v>
      </c>
      <c r="J110" s="9" t="str">
        <f t="shared" si="35"/>
        <v/>
      </c>
      <c r="K110" s="3">
        <v>1</v>
      </c>
      <c r="L110" s="18"/>
      <c r="M110" s="3">
        <v>21</v>
      </c>
      <c r="N110" s="8">
        <f t="shared" si="31"/>
        <v>4</v>
      </c>
      <c r="O110" s="9" t="str">
        <f t="shared" si="36"/>
        <v/>
      </c>
      <c r="P110" s="3">
        <v>2</v>
      </c>
      <c r="Q110" s="18"/>
      <c r="R110" s="3">
        <v>21</v>
      </c>
      <c r="S110" s="8">
        <f t="shared" si="32"/>
        <v>4</v>
      </c>
      <c r="T110" s="9" t="str">
        <f t="shared" si="37"/>
        <v/>
      </c>
      <c r="U110" s="3">
        <v>2</v>
      </c>
      <c r="V110" s="18"/>
      <c r="W110" s="3">
        <v>21</v>
      </c>
      <c r="X110" s="8">
        <f t="shared" si="33"/>
        <v>4</v>
      </c>
      <c r="Y110" s="9" t="str">
        <f t="shared" si="38"/>
        <v/>
      </c>
      <c r="Z110" s="3">
        <v>1</v>
      </c>
      <c r="AA110" s="18"/>
    </row>
    <row r="111" spans="1:27" ht="17" x14ac:dyDescent="0.5">
      <c r="A111" s="18"/>
      <c r="B111" s="3">
        <v>22</v>
      </c>
      <c r="C111" s="8">
        <f t="shared" si="29"/>
        <v>5</v>
      </c>
      <c r="D111" s="9" t="str">
        <f t="shared" si="34"/>
        <v/>
      </c>
      <c r="E111" s="3">
        <v>0</v>
      </c>
      <c r="F111" s="18"/>
      <c r="G111" s="18"/>
      <c r="H111" s="3">
        <v>22</v>
      </c>
      <c r="I111" s="8">
        <f t="shared" si="30"/>
        <v>5</v>
      </c>
      <c r="J111" s="9" t="str">
        <f t="shared" si="35"/>
        <v/>
      </c>
      <c r="K111" s="3">
        <v>4</v>
      </c>
      <c r="L111" s="18"/>
      <c r="M111" s="3">
        <v>22</v>
      </c>
      <c r="N111" s="8">
        <f t="shared" si="31"/>
        <v>5</v>
      </c>
      <c r="O111" s="9" t="str">
        <f t="shared" si="36"/>
        <v/>
      </c>
      <c r="P111" s="3">
        <v>4</v>
      </c>
      <c r="Q111" s="18"/>
      <c r="R111" s="3">
        <v>22</v>
      </c>
      <c r="S111" s="8">
        <f t="shared" si="32"/>
        <v>5</v>
      </c>
      <c r="T111" s="9" t="str">
        <f t="shared" si="37"/>
        <v/>
      </c>
      <c r="U111" s="3">
        <v>2</v>
      </c>
      <c r="V111" s="18"/>
      <c r="W111" s="3">
        <v>22</v>
      </c>
      <c r="X111" s="8">
        <f t="shared" si="33"/>
        <v>5</v>
      </c>
      <c r="Y111" s="9" t="str">
        <f t="shared" si="38"/>
        <v/>
      </c>
      <c r="Z111" s="3">
        <v>0</v>
      </c>
      <c r="AA111" s="18"/>
    </row>
    <row r="112" spans="1:27" ht="17" x14ac:dyDescent="0.5">
      <c r="A112" s="18"/>
      <c r="B112" s="3">
        <v>23</v>
      </c>
      <c r="C112" s="8">
        <f t="shared" si="29"/>
        <v>4</v>
      </c>
      <c r="D112" s="9" t="str">
        <f t="shared" si="34"/>
        <v/>
      </c>
      <c r="E112" s="3">
        <v>0</v>
      </c>
      <c r="F112" s="18"/>
      <c r="G112" s="18"/>
      <c r="H112" s="3">
        <v>23</v>
      </c>
      <c r="I112" s="8">
        <f t="shared" si="30"/>
        <v>4</v>
      </c>
      <c r="J112" s="9" t="str">
        <f t="shared" si="35"/>
        <v/>
      </c>
      <c r="K112" s="3">
        <v>4</v>
      </c>
      <c r="L112" s="18"/>
      <c r="M112" s="3">
        <v>23</v>
      </c>
      <c r="N112" s="8">
        <f t="shared" si="31"/>
        <v>4</v>
      </c>
      <c r="O112" s="9" t="str">
        <f t="shared" si="36"/>
        <v/>
      </c>
      <c r="P112" s="3">
        <v>1</v>
      </c>
      <c r="Q112" s="18"/>
      <c r="R112" s="3">
        <v>23</v>
      </c>
      <c r="S112" s="8">
        <f t="shared" si="32"/>
        <v>4</v>
      </c>
      <c r="T112" s="9" t="str">
        <f t="shared" si="37"/>
        <v/>
      </c>
      <c r="U112" s="3">
        <v>1</v>
      </c>
      <c r="V112" s="18"/>
      <c r="W112" s="3">
        <v>23</v>
      </c>
      <c r="X112" s="8">
        <f t="shared" si="33"/>
        <v>4</v>
      </c>
      <c r="Y112" s="9" t="str">
        <f t="shared" si="38"/>
        <v/>
      </c>
      <c r="Z112" s="3">
        <v>1</v>
      </c>
      <c r="AA112" s="18"/>
    </row>
    <row r="113" spans="1:27" ht="17" x14ac:dyDescent="0.5">
      <c r="A113" s="18"/>
      <c r="B113" s="3">
        <v>24</v>
      </c>
      <c r="C113" s="8">
        <f t="shared" si="29"/>
        <v>4</v>
      </c>
      <c r="D113" s="9" t="str">
        <f t="shared" si="34"/>
        <v/>
      </c>
      <c r="E113" s="3">
        <v>0</v>
      </c>
      <c r="F113" s="18"/>
      <c r="G113" s="18"/>
      <c r="H113" s="3">
        <v>24</v>
      </c>
      <c r="I113" s="8">
        <f t="shared" si="30"/>
        <v>4</v>
      </c>
      <c r="J113" s="9" t="str">
        <f t="shared" si="35"/>
        <v/>
      </c>
      <c r="K113" s="3">
        <v>0</v>
      </c>
      <c r="L113" s="18"/>
      <c r="M113" s="3">
        <v>24</v>
      </c>
      <c r="N113" s="8">
        <f t="shared" si="31"/>
        <v>4</v>
      </c>
      <c r="O113" s="9" t="str">
        <f t="shared" si="36"/>
        <v/>
      </c>
      <c r="P113" s="3">
        <v>3</v>
      </c>
      <c r="Q113" s="18"/>
      <c r="R113" s="3">
        <v>24</v>
      </c>
      <c r="S113" s="8">
        <f t="shared" si="32"/>
        <v>4</v>
      </c>
      <c r="T113" s="9" t="str">
        <f t="shared" si="37"/>
        <v/>
      </c>
      <c r="U113" s="3">
        <v>4</v>
      </c>
      <c r="V113" s="18"/>
      <c r="W113" s="3">
        <v>24</v>
      </c>
      <c r="X113" s="8">
        <f t="shared" si="33"/>
        <v>4</v>
      </c>
      <c r="Y113" s="9" t="str">
        <f t="shared" si="38"/>
        <v/>
      </c>
      <c r="Z113" s="3">
        <v>3</v>
      </c>
      <c r="AA113" s="18"/>
    </row>
    <row r="114" spans="1:27" ht="17" x14ac:dyDescent="0.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ht="17" x14ac:dyDescent="0.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s="2" customFormat="1" ht="18.5" x14ac:dyDescent="0.5">
      <c r="A116" s="18"/>
      <c r="B116" s="99" t="str">
        <f>'Register (fill in)'!B23</f>
        <v>Student U</v>
      </c>
      <c r="C116" s="99"/>
      <c r="D116" s="99"/>
      <c r="E116" s="99"/>
      <c r="F116" s="18"/>
      <c r="G116" s="18"/>
      <c r="H116" s="99" t="str">
        <f>'Register (fill in)'!B24</f>
        <v>Student V</v>
      </c>
      <c r="I116" s="99"/>
      <c r="J116" s="99"/>
      <c r="K116" s="99"/>
      <c r="L116" s="18"/>
      <c r="M116" s="99" t="str">
        <f>'Register (fill in)'!B25</f>
        <v>Student W</v>
      </c>
      <c r="N116" s="99"/>
      <c r="O116" s="99"/>
      <c r="P116" s="99"/>
      <c r="Q116" s="18"/>
      <c r="R116" s="99" t="str">
        <f>'Register (fill in)'!B26</f>
        <v>Student X</v>
      </c>
      <c r="S116" s="99"/>
      <c r="T116" s="99"/>
      <c r="U116" s="99"/>
      <c r="V116" s="18"/>
      <c r="W116" s="99" t="str">
        <f>'Register (fill in)'!B27</f>
        <v>Student Y</v>
      </c>
      <c r="X116" s="99"/>
      <c r="Y116" s="99"/>
      <c r="Z116" s="99"/>
      <c r="AA116" s="18"/>
    </row>
    <row r="117" spans="1:27" ht="17" x14ac:dyDescent="0.5">
      <c r="A117" s="18"/>
      <c r="B117" s="4" t="s">
        <v>0</v>
      </c>
      <c r="C117" s="4" t="s">
        <v>23</v>
      </c>
      <c r="D117" s="7"/>
      <c r="E117" s="4" t="s">
        <v>6</v>
      </c>
      <c r="F117" s="18"/>
      <c r="G117" s="18"/>
      <c r="H117" s="4" t="s">
        <v>0</v>
      </c>
      <c r="I117" s="4" t="s">
        <v>23</v>
      </c>
      <c r="J117" s="7"/>
      <c r="K117" s="4" t="s">
        <v>6</v>
      </c>
      <c r="L117" s="18"/>
      <c r="M117" s="4" t="s">
        <v>0</v>
      </c>
      <c r="N117" s="4" t="s">
        <v>23</v>
      </c>
      <c r="O117" s="7"/>
      <c r="P117" s="4" t="s">
        <v>6</v>
      </c>
      <c r="Q117" s="18"/>
      <c r="R117" s="4" t="s">
        <v>0</v>
      </c>
      <c r="S117" s="4" t="s">
        <v>23</v>
      </c>
      <c r="T117" s="7"/>
      <c r="U117" s="4" t="s">
        <v>6</v>
      </c>
      <c r="V117" s="18"/>
      <c r="W117" s="4" t="s">
        <v>0</v>
      </c>
      <c r="X117" s="4" t="s">
        <v>23</v>
      </c>
      <c r="Y117" s="7"/>
      <c r="Z117" s="4" t="s">
        <v>6</v>
      </c>
      <c r="AA117" s="18"/>
    </row>
    <row r="118" spans="1:27" ht="17" x14ac:dyDescent="0.5">
      <c r="A118" s="18"/>
      <c r="B118" s="3">
        <v>1</v>
      </c>
      <c r="C118" s="8">
        <f t="shared" ref="C118:C141" si="39">C6</f>
        <v>3</v>
      </c>
      <c r="D118" s="9" t="str">
        <f>IF(E118&gt;C118,"E","")</f>
        <v/>
      </c>
      <c r="E118" s="3">
        <v>3</v>
      </c>
      <c r="F118" s="18"/>
      <c r="G118" s="18"/>
      <c r="H118" s="3">
        <v>1</v>
      </c>
      <c r="I118" s="8">
        <f t="shared" ref="I118:I141" si="40">C6</f>
        <v>3</v>
      </c>
      <c r="J118" s="9" t="str">
        <f>IF(K118&gt;I118,"E","")</f>
        <v/>
      </c>
      <c r="K118" s="3">
        <v>0</v>
      </c>
      <c r="L118" s="18"/>
      <c r="M118" s="3">
        <v>1</v>
      </c>
      <c r="N118" s="8">
        <f t="shared" ref="N118:N141" si="41">C6</f>
        <v>3</v>
      </c>
      <c r="O118" s="9" t="str">
        <f>IF(P118&gt;N118,"E","")</f>
        <v/>
      </c>
      <c r="P118" s="3">
        <v>3</v>
      </c>
      <c r="Q118" s="18"/>
      <c r="R118" s="3">
        <v>1</v>
      </c>
      <c r="S118" s="8">
        <f t="shared" ref="S118:S141" si="42">C6</f>
        <v>3</v>
      </c>
      <c r="T118" s="9" t="str">
        <f>IF(U118&gt;S118,"E","")</f>
        <v/>
      </c>
      <c r="U118" s="3">
        <v>0</v>
      </c>
      <c r="V118" s="18"/>
      <c r="W118" s="3">
        <v>1</v>
      </c>
      <c r="X118" s="8">
        <f t="shared" ref="X118:X141" si="43">C6</f>
        <v>3</v>
      </c>
      <c r="Y118" s="9" t="str">
        <f>IF(Z118&gt;X118,"E","")</f>
        <v/>
      </c>
      <c r="Z118" s="3">
        <v>3</v>
      </c>
      <c r="AA118" s="18"/>
    </row>
    <row r="119" spans="1:27" ht="17" x14ac:dyDescent="0.5">
      <c r="A119" s="18"/>
      <c r="B119" s="3">
        <v>2</v>
      </c>
      <c r="C119" s="8">
        <f t="shared" si="39"/>
        <v>4</v>
      </c>
      <c r="D119" s="9" t="str">
        <f t="shared" ref="D119:D141" si="44">IF(E119&gt;C119,"E","")</f>
        <v/>
      </c>
      <c r="E119" s="3">
        <v>4</v>
      </c>
      <c r="F119" s="18"/>
      <c r="G119" s="18"/>
      <c r="H119" s="3">
        <v>2</v>
      </c>
      <c r="I119" s="8">
        <f t="shared" si="40"/>
        <v>4</v>
      </c>
      <c r="J119" s="9" t="str">
        <f t="shared" ref="J119:J141" si="45">IF(K119&gt;I119,"E","")</f>
        <v/>
      </c>
      <c r="K119" s="3">
        <v>1</v>
      </c>
      <c r="L119" s="18"/>
      <c r="M119" s="3">
        <v>2</v>
      </c>
      <c r="N119" s="8">
        <f t="shared" si="41"/>
        <v>4</v>
      </c>
      <c r="O119" s="9" t="str">
        <f t="shared" ref="O119:O141" si="46">IF(P119&gt;N119,"E","")</f>
        <v/>
      </c>
      <c r="P119" s="3">
        <v>4</v>
      </c>
      <c r="Q119" s="18"/>
      <c r="R119" s="3">
        <v>2</v>
      </c>
      <c r="S119" s="8">
        <f t="shared" si="42"/>
        <v>4</v>
      </c>
      <c r="T119" s="9" t="str">
        <f t="shared" ref="T119:T141" si="47">IF(U119&gt;S119,"E","")</f>
        <v/>
      </c>
      <c r="U119" s="3">
        <v>1</v>
      </c>
      <c r="V119" s="18"/>
      <c r="W119" s="3">
        <v>2</v>
      </c>
      <c r="X119" s="8">
        <f t="shared" si="43"/>
        <v>4</v>
      </c>
      <c r="Y119" s="9" t="str">
        <f t="shared" ref="Y119:Y141" si="48">IF(Z119&gt;X119,"E","")</f>
        <v/>
      </c>
      <c r="Z119" s="3">
        <v>4</v>
      </c>
      <c r="AA119" s="18"/>
    </row>
    <row r="120" spans="1:27" ht="17" x14ac:dyDescent="0.5">
      <c r="A120" s="18"/>
      <c r="B120" s="3">
        <v>3</v>
      </c>
      <c r="C120" s="8">
        <f t="shared" si="39"/>
        <v>3</v>
      </c>
      <c r="D120" s="9" t="str">
        <f t="shared" si="44"/>
        <v/>
      </c>
      <c r="E120" s="3">
        <v>3</v>
      </c>
      <c r="F120" s="18"/>
      <c r="G120" s="18"/>
      <c r="H120" s="3">
        <v>3</v>
      </c>
      <c r="I120" s="8">
        <f t="shared" si="40"/>
        <v>3</v>
      </c>
      <c r="J120" s="9" t="str">
        <f t="shared" si="45"/>
        <v/>
      </c>
      <c r="K120" s="3">
        <v>1</v>
      </c>
      <c r="L120" s="18"/>
      <c r="M120" s="3">
        <v>3</v>
      </c>
      <c r="N120" s="8">
        <f t="shared" si="41"/>
        <v>3</v>
      </c>
      <c r="O120" s="9" t="str">
        <f t="shared" si="46"/>
        <v/>
      </c>
      <c r="P120" s="3">
        <v>3</v>
      </c>
      <c r="Q120" s="18"/>
      <c r="R120" s="3">
        <v>3</v>
      </c>
      <c r="S120" s="8">
        <f t="shared" si="42"/>
        <v>3</v>
      </c>
      <c r="T120" s="9" t="str">
        <f t="shared" si="47"/>
        <v/>
      </c>
      <c r="U120" s="3">
        <v>1</v>
      </c>
      <c r="V120" s="18"/>
      <c r="W120" s="3">
        <v>3</v>
      </c>
      <c r="X120" s="8">
        <f t="shared" si="43"/>
        <v>3</v>
      </c>
      <c r="Y120" s="9" t="str">
        <f t="shared" si="48"/>
        <v/>
      </c>
      <c r="Z120" s="3">
        <v>3</v>
      </c>
      <c r="AA120" s="18"/>
    </row>
    <row r="121" spans="1:27" ht="17" x14ac:dyDescent="0.5">
      <c r="A121" s="18"/>
      <c r="B121" s="3">
        <v>4</v>
      </c>
      <c r="C121" s="8">
        <f t="shared" si="39"/>
        <v>4</v>
      </c>
      <c r="D121" s="9" t="str">
        <f t="shared" si="44"/>
        <v/>
      </c>
      <c r="E121" s="3">
        <v>4</v>
      </c>
      <c r="F121" s="18"/>
      <c r="G121" s="18"/>
      <c r="H121" s="3">
        <v>4</v>
      </c>
      <c r="I121" s="8">
        <f t="shared" si="40"/>
        <v>4</v>
      </c>
      <c r="J121" s="9" t="str">
        <f t="shared" si="45"/>
        <v/>
      </c>
      <c r="K121" s="3">
        <v>1</v>
      </c>
      <c r="L121" s="18"/>
      <c r="M121" s="3">
        <v>4</v>
      </c>
      <c r="N121" s="8">
        <f t="shared" si="41"/>
        <v>4</v>
      </c>
      <c r="O121" s="9" t="str">
        <f t="shared" si="46"/>
        <v/>
      </c>
      <c r="P121" s="3">
        <v>2</v>
      </c>
      <c r="Q121" s="18"/>
      <c r="R121" s="3">
        <v>4</v>
      </c>
      <c r="S121" s="8">
        <f t="shared" si="42"/>
        <v>4</v>
      </c>
      <c r="T121" s="9" t="str">
        <f t="shared" si="47"/>
        <v/>
      </c>
      <c r="U121" s="3">
        <v>0</v>
      </c>
      <c r="V121" s="18"/>
      <c r="W121" s="3">
        <v>4</v>
      </c>
      <c r="X121" s="8">
        <f t="shared" si="43"/>
        <v>4</v>
      </c>
      <c r="Y121" s="9" t="str">
        <f t="shared" si="48"/>
        <v/>
      </c>
      <c r="Z121" s="3">
        <v>0</v>
      </c>
      <c r="AA121" s="18"/>
    </row>
    <row r="122" spans="1:27" ht="17" x14ac:dyDescent="0.5">
      <c r="A122" s="18"/>
      <c r="B122" s="3">
        <v>5</v>
      </c>
      <c r="C122" s="8">
        <f t="shared" si="39"/>
        <v>4</v>
      </c>
      <c r="D122" s="9" t="str">
        <f t="shared" si="44"/>
        <v/>
      </c>
      <c r="E122" s="3">
        <v>4</v>
      </c>
      <c r="F122" s="18"/>
      <c r="G122" s="18"/>
      <c r="H122" s="3">
        <v>5</v>
      </c>
      <c r="I122" s="8">
        <f t="shared" si="40"/>
        <v>4</v>
      </c>
      <c r="J122" s="9" t="str">
        <f t="shared" si="45"/>
        <v/>
      </c>
      <c r="K122" s="3">
        <v>0</v>
      </c>
      <c r="L122" s="18"/>
      <c r="M122" s="3">
        <v>5</v>
      </c>
      <c r="N122" s="8">
        <f t="shared" si="41"/>
        <v>4</v>
      </c>
      <c r="O122" s="9" t="str">
        <f t="shared" si="46"/>
        <v/>
      </c>
      <c r="P122" s="3">
        <v>1</v>
      </c>
      <c r="Q122" s="18"/>
      <c r="R122" s="3">
        <v>5</v>
      </c>
      <c r="S122" s="8">
        <f t="shared" si="42"/>
        <v>4</v>
      </c>
      <c r="T122" s="9" t="str">
        <f t="shared" si="47"/>
        <v/>
      </c>
      <c r="U122" s="3">
        <v>1</v>
      </c>
      <c r="V122" s="18"/>
      <c r="W122" s="3">
        <v>5</v>
      </c>
      <c r="X122" s="8">
        <f t="shared" si="43"/>
        <v>4</v>
      </c>
      <c r="Y122" s="9" t="str">
        <f t="shared" si="48"/>
        <v/>
      </c>
      <c r="Z122" s="3">
        <v>1</v>
      </c>
      <c r="AA122" s="18"/>
    </row>
    <row r="123" spans="1:27" ht="17" x14ac:dyDescent="0.5">
      <c r="A123" s="18"/>
      <c r="B123" s="3">
        <v>6</v>
      </c>
      <c r="C123" s="8">
        <f t="shared" si="39"/>
        <v>2</v>
      </c>
      <c r="D123" s="9" t="str">
        <f t="shared" si="44"/>
        <v/>
      </c>
      <c r="E123" s="3">
        <v>1</v>
      </c>
      <c r="F123" s="18"/>
      <c r="G123" s="18"/>
      <c r="H123" s="3">
        <v>6</v>
      </c>
      <c r="I123" s="8">
        <f t="shared" si="40"/>
        <v>2</v>
      </c>
      <c r="J123" s="9" t="str">
        <f t="shared" si="45"/>
        <v/>
      </c>
      <c r="K123" s="3">
        <v>0</v>
      </c>
      <c r="L123" s="18"/>
      <c r="M123" s="3">
        <v>6</v>
      </c>
      <c r="N123" s="8">
        <f t="shared" si="41"/>
        <v>2</v>
      </c>
      <c r="O123" s="9" t="str">
        <f t="shared" si="46"/>
        <v/>
      </c>
      <c r="P123" s="3">
        <v>2</v>
      </c>
      <c r="Q123" s="18"/>
      <c r="R123" s="3">
        <v>6</v>
      </c>
      <c r="S123" s="8">
        <f t="shared" si="42"/>
        <v>2</v>
      </c>
      <c r="T123" s="9" t="str">
        <f t="shared" si="47"/>
        <v/>
      </c>
      <c r="U123" s="3">
        <v>2</v>
      </c>
      <c r="V123" s="18"/>
      <c r="W123" s="3">
        <v>6</v>
      </c>
      <c r="X123" s="8">
        <f t="shared" si="43"/>
        <v>2</v>
      </c>
      <c r="Y123" s="9" t="str">
        <f t="shared" si="48"/>
        <v/>
      </c>
      <c r="Z123" s="3">
        <v>2</v>
      </c>
      <c r="AA123" s="18"/>
    </row>
    <row r="124" spans="1:27" ht="17" x14ac:dyDescent="0.5">
      <c r="A124" s="18"/>
      <c r="B124" s="3">
        <v>7</v>
      </c>
      <c r="C124" s="8">
        <f t="shared" si="39"/>
        <v>4</v>
      </c>
      <c r="D124" s="9" t="str">
        <f t="shared" si="44"/>
        <v/>
      </c>
      <c r="E124" s="3">
        <v>1</v>
      </c>
      <c r="F124" s="18"/>
      <c r="G124" s="18"/>
      <c r="H124" s="3">
        <v>7</v>
      </c>
      <c r="I124" s="8">
        <f t="shared" si="40"/>
        <v>4</v>
      </c>
      <c r="J124" s="9" t="str">
        <f t="shared" si="45"/>
        <v/>
      </c>
      <c r="K124" s="3">
        <v>0</v>
      </c>
      <c r="L124" s="18"/>
      <c r="M124" s="3">
        <v>7</v>
      </c>
      <c r="N124" s="8">
        <f t="shared" si="41"/>
        <v>4</v>
      </c>
      <c r="O124" s="9" t="str">
        <f t="shared" si="46"/>
        <v/>
      </c>
      <c r="P124" s="3">
        <v>4</v>
      </c>
      <c r="Q124" s="18"/>
      <c r="R124" s="3">
        <v>7</v>
      </c>
      <c r="S124" s="8">
        <f t="shared" si="42"/>
        <v>4</v>
      </c>
      <c r="T124" s="9" t="str">
        <f t="shared" si="47"/>
        <v/>
      </c>
      <c r="U124" s="3">
        <v>0</v>
      </c>
      <c r="V124" s="18"/>
      <c r="W124" s="3">
        <v>7</v>
      </c>
      <c r="X124" s="8">
        <f t="shared" si="43"/>
        <v>4</v>
      </c>
      <c r="Y124" s="9" t="str">
        <f t="shared" si="48"/>
        <v/>
      </c>
      <c r="Z124" s="3">
        <v>1</v>
      </c>
      <c r="AA124" s="18"/>
    </row>
    <row r="125" spans="1:27" ht="17" x14ac:dyDescent="0.5">
      <c r="A125" s="18"/>
      <c r="B125" s="3">
        <v>8</v>
      </c>
      <c r="C125" s="8">
        <f t="shared" si="39"/>
        <v>5</v>
      </c>
      <c r="D125" s="9" t="str">
        <f t="shared" si="44"/>
        <v/>
      </c>
      <c r="E125" s="3">
        <v>5</v>
      </c>
      <c r="F125" s="18"/>
      <c r="G125" s="18"/>
      <c r="H125" s="3">
        <v>8</v>
      </c>
      <c r="I125" s="8">
        <f t="shared" si="40"/>
        <v>5</v>
      </c>
      <c r="J125" s="9" t="str">
        <f t="shared" si="45"/>
        <v/>
      </c>
      <c r="K125" s="3">
        <v>0</v>
      </c>
      <c r="L125" s="18"/>
      <c r="M125" s="3">
        <v>8</v>
      </c>
      <c r="N125" s="8">
        <f t="shared" si="41"/>
        <v>5</v>
      </c>
      <c r="O125" s="9" t="str">
        <f t="shared" si="46"/>
        <v/>
      </c>
      <c r="P125" s="3">
        <v>0</v>
      </c>
      <c r="Q125" s="18"/>
      <c r="R125" s="3">
        <v>8</v>
      </c>
      <c r="S125" s="8">
        <f t="shared" si="42"/>
        <v>5</v>
      </c>
      <c r="T125" s="9" t="str">
        <f t="shared" si="47"/>
        <v/>
      </c>
      <c r="U125" s="3">
        <v>0</v>
      </c>
      <c r="V125" s="18"/>
      <c r="W125" s="3">
        <v>8</v>
      </c>
      <c r="X125" s="8">
        <f t="shared" si="43"/>
        <v>5</v>
      </c>
      <c r="Y125" s="9" t="str">
        <f t="shared" si="48"/>
        <v/>
      </c>
      <c r="Z125" s="3">
        <v>0</v>
      </c>
      <c r="AA125" s="18"/>
    </row>
    <row r="126" spans="1:27" ht="17" x14ac:dyDescent="0.5">
      <c r="A126" s="18"/>
      <c r="B126" s="3">
        <v>9</v>
      </c>
      <c r="C126" s="8">
        <f t="shared" si="39"/>
        <v>5</v>
      </c>
      <c r="D126" s="9" t="str">
        <f t="shared" si="44"/>
        <v/>
      </c>
      <c r="E126" s="3">
        <v>1</v>
      </c>
      <c r="F126" s="18"/>
      <c r="G126" s="18"/>
      <c r="H126" s="3">
        <v>9</v>
      </c>
      <c r="I126" s="8">
        <f t="shared" si="40"/>
        <v>5</v>
      </c>
      <c r="J126" s="9" t="str">
        <f t="shared" si="45"/>
        <v/>
      </c>
      <c r="K126" s="3">
        <v>1</v>
      </c>
      <c r="L126" s="18"/>
      <c r="M126" s="3">
        <v>9</v>
      </c>
      <c r="N126" s="8">
        <f t="shared" si="41"/>
        <v>5</v>
      </c>
      <c r="O126" s="9" t="str">
        <f t="shared" si="46"/>
        <v/>
      </c>
      <c r="P126" s="3">
        <v>5</v>
      </c>
      <c r="Q126" s="18"/>
      <c r="R126" s="3">
        <v>9</v>
      </c>
      <c r="S126" s="8">
        <f t="shared" si="42"/>
        <v>5</v>
      </c>
      <c r="T126" s="9" t="str">
        <f t="shared" si="47"/>
        <v/>
      </c>
      <c r="U126" s="3">
        <v>0</v>
      </c>
      <c r="V126" s="18"/>
      <c r="W126" s="3">
        <v>9</v>
      </c>
      <c r="X126" s="8">
        <f t="shared" si="43"/>
        <v>5</v>
      </c>
      <c r="Y126" s="9" t="str">
        <f t="shared" si="48"/>
        <v/>
      </c>
      <c r="Z126" s="3">
        <v>4</v>
      </c>
      <c r="AA126" s="18"/>
    </row>
    <row r="127" spans="1:27" ht="17" x14ac:dyDescent="0.5">
      <c r="A127" s="18"/>
      <c r="B127" s="3">
        <v>10</v>
      </c>
      <c r="C127" s="8">
        <f t="shared" si="39"/>
        <v>3</v>
      </c>
      <c r="D127" s="9" t="str">
        <f t="shared" si="44"/>
        <v/>
      </c>
      <c r="E127" s="3">
        <v>3</v>
      </c>
      <c r="F127" s="18"/>
      <c r="G127" s="18"/>
      <c r="H127" s="3">
        <v>10</v>
      </c>
      <c r="I127" s="8">
        <f t="shared" si="40"/>
        <v>3</v>
      </c>
      <c r="J127" s="9" t="str">
        <f t="shared" si="45"/>
        <v/>
      </c>
      <c r="K127" s="3">
        <v>2</v>
      </c>
      <c r="L127" s="18"/>
      <c r="M127" s="3">
        <v>10</v>
      </c>
      <c r="N127" s="8">
        <f t="shared" si="41"/>
        <v>3</v>
      </c>
      <c r="O127" s="9" t="str">
        <f t="shared" si="46"/>
        <v/>
      </c>
      <c r="P127" s="3">
        <v>1</v>
      </c>
      <c r="Q127" s="18"/>
      <c r="R127" s="3">
        <v>10</v>
      </c>
      <c r="S127" s="8">
        <f t="shared" si="42"/>
        <v>3</v>
      </c>
      <c r="T127" s="9" t="str">
        <f t="shared" si="47"/>
        <v/>
      </c>
      <c r="U127" s="3">
        <v>2</v>
      </c>
      <c r="V127" s="18"/>
      <c r="W127" s="3">
        <v>10</v>
      </c>
      <c r="X127" s="8">
        <f t="shared" si="43"/>
        <v>3</v>
      </c>
      <c r="Y127" s="9" t="str">
        <f t="shared" si="48"/>
        <v/>
      </c>
      <c r="Z127" s="3">
        <v>3</v>
      </c>
      <c r="AA127" s="18"/>
    </row>
    <row r="128" spans="1:27" ht="17" x14ac:dyDescent="0.5">
      <c r="A128" s="18"/>
      <c r="B128" s="3">
        <v>11</v>
      </c>
      <c r="C128" s="8">
        <f t="shared" si="39"/>
        <v>7</v>
      </c>
      <c r="D128" s="9" t="str">
        <f t="shared" si="44"/>
        <v/>
      </c>
      <c r="E128" s="3">
        <v>2</v>
      </c>
      <c r="F128" s="18"/>
      <c r="G128" s="18"/>
      <c r="H128" s="3">
        <v>11</v>
      </c>
      <c r="I128" s="8">
        <f t="shared" si="40"/>
        <v>7</v>
      </c>
      <c r="J128" s="9" t="str">
        <f t="shared" si="45"/>
        <v/>
      </c>
      <c r="K128" s="3">
        <v>1</v>
      </c>
      <c r="L128" s="18"/>
      <c r="M128" s="3">
        <v>11</v>
      </c>
      <c r="N128" s="8">
        <f t="shared" si="41"/>
        <v>7</v>
      </c>
      <c r="O128" s="9" t="str">
        <f t="shared" si="46"/>
        <v/>
      </c>
      <c r="P128" s="3">
        <v>7</v>
      </c>
      <c r="Q128" s="18"/>
      <c r="R128" s="3">
        <v>11</v>
      </c>
      <c r="S128" s="8">
        <f t="shared" si="42"/>
        <v>7</v>
      </c>
      <c r="T128" s="9" t="str">
        <f t="shared" si="47"/>
        <v/>
      </c>
      <c r="U128" s="3">
        <v>1</v>
      </c>
      <c r="V128" s="18"/>
      <c r="W128" s="3">
        <v>11</v>
      </c>
      <c r="X128" s="8">
        <f t="shared" si="43"/>
        <v>7</v>
      </c>
      <c r="Y128" s="9" t="str">
        <f t="shared" si="48"/>
        <v/>
      </c>
      <c r="Z128" s="3">
        <v>5</v>
      </c>
      <c r="AA128" s="18"/>
    </row>
    <row r="129" spans="1:27" ht="17" x14ac:dyDescent="0.5">
      <c r="A129" s="18"/>
      <c r="B129" s="3">
        <v>12</v>
      </c>
      <c r="C129" s="8">
        <f t="shared" si="39"/>
        <v>6</v>
      </c>
      <c r="D129" s="9" t="str">
        <f t="shared" si="44"/>
        <v/>
      </c>
      <c r="E129" s="3">
        <v>2</v>
      </c>
      <c r="F129" s="18"/>
      <c r="G129" s="18"/>
      <c r="H129" s="3">
        <v>12</v>
      </c>
      <c r="I129" s="8">
        <f t="shared" si="40"/>
        <v>6</v>
      </c>
      <c r="J129" s="9" t="str">
        <f t="shared" si="45"/>
        <v/>
      </c>
      <c r="K129" s="3">
        <v>0</v>
      </c>
      <c r="L129" s="18"/>
      <c r="M129" s="3">
        <v>12</v>
      </c>
      <c r="N129" s="8">
        <f t="shared" si="41"/>
        <v>6</v>
      </c>
      <c r="O129" s="9" t="str">
        <f t="shared" si="46"/>
        <v/>
      </c>
      <c r="P129" s="3">
        <v>1</v>
      </c>
      <c r="Q129" s="18"/>
      <c r="R129" s="3">
        <v>12</v>
      </c>
      <c r="S129" s="8">
        <f t="shared" si="42"/>
        <v>6</v>
      </c>
      <c r="T129" s="9" t="str">
        <f t="shared" si="47"/>
        <v/>
      </c>
      <c r="U129" s="3">
        <v>0</v>
      </c>
      <c r="V129" s="18"/>
      <c r="W129" s="3">
        <v>12</v>
      </c>
      <c r="X129" s="8">
        <f t="shared" si="43"/>
        <v>6</v>
      </c>
      <c r="Y129" s="9" t="str">
        <f t="shared" si="48"/>
        <v/>
      </c>
      <c r="Z129" s="3">
        <v>6</v>
      </c>
      <c r="AA129" s="18"/>
    </row>
    <row r="130" spans="1:27" ht="17" x14ac:dyDescent="0.5">
      <c r="A130" s="18"/>
      <c r="B130" s="3">
        <v>13</v>
      </c>
      <c r="C130" s="8">
        <f t="shared" si="39"/>
        <v>3</v>
      </c>
      <c r="D130" s="9" t="str">
        <f t="shared" si="44"/>
        <v/>
      </c>
      <c r="E130" s="3">
        <v>0</v>
      </c>
      <c r="F130" s="18"/>
      <c r="G130" s="18"/>
      <c r="H130" s="3">
        <v>13</v>
      </c>
      <c r="I130" s="8">
        <f t="shared" si="40"/>
        <v>3</v>
      </c>
      <c r="J130" s="9" t="str">
        <f t="shared" si="45"/>
        <v/>
      </c>
      <c r="K130" s="3">
        <v>2</v>
      </c>
      <c r="L130" s="18"/>
      <c r="M130" s="3">
        <v>13</v>
      </c>
      <c r="N130" s="8">
        <f t="shared" si="41"/>
        <v>3</v>
      </c>
      <c r="O130" s="9" t="str">
        <f t="shared" si="46"/>
        <v/>
      </c>
      <c r="P130" s="3">
        <v>3</v>
      </c>
      <c r="Q130" s="18"/>
      <c r="R130" s="3">
        <v>13</v>
      </c>
      <c r="S130" s="8">
        <f t="shared" si="42"/>
        <v>3</v>
      </c>
      <c r="T130" s="9" t="str">
        <f t="shared" si="47"/>
        <v/>
      </c>
      <c r="U130" s="3">
        <v>1</v>
      </c>
      <c r="V130" s="18"/>
      <c r="W130" s="3">
        <v>13</v>
      </c>
      <c r="X130" s="8">
        <f t="shared" si="43"/>
        <v>3</v>
      </c>
      <c r="Y130" s="9" t="str">
        <f t="shared" si="48"/>
        <v/>
      </c>
      <c r="Z130" s="3">
        <v>3</v>
      </c>
      <c r="AA130" s="18"/>
    </row>
    <row r="131" spans="1:27" ht="17" x14ac:dyDescent="0.5">
      <c r="A131" s="18"/>
      <c r="B131" s="3">
        <v>14</v>
      </c>
      <c r="C131" s="8">
        <f t="shared" si="39"/>
        <v>5</v>
      </c>
      <c r="D131" s="9" t="str">
        <f t="shared" si="44"/>
        <v/>
      </c>
      <c r="E131" s="3">
        <v>5</v>
      </c>
      <c r="F131" s="18"/>
      <c r="G131" s="18"/>
      <c r="H131" s="3">
        <v>14</v>
      </c>
      <c r="I131" s="8">
        <f t="shared" si="40"/>
        <v>5</v>
      </c>
      <c r="J131" s="9" t="str">
        <f t="shared" si="45"/>
        <v/>
      </c>
      <c r="K131" s="3">
        <v>4</v>
      </c>
      <c r="L131" s="18"/>
      <c r="M131" s="3">
        <v>14</v>
      </c>
      <c r="N131" s="8">
        <f t="shared" si="41"/>
        <v>5</v>
      </c>
      <c r="O131" s="9" t="str">
        <f t="shared" si="46"/>
        <v/>
      </c>
      <c r="P131" s="3">
        <v>3</v>
      </c>
      <c r="Q131" s="18"/>
      <c r="R131" s="3">
        <v>14</v>
      </c>
      <c r="S131" s="8">
        <f t="shared" si="42"/>
        <v>5</v>
      </c>
      <c r="T131" s="9" t="str">
        <f t="shared" si="47"/>
        <v/>
      </c>
      <c r="U131" s="3">
        <v>2</v>
      </c>
      <c r="V131" s="18"/>
      <c r="W131" s="3">
        <v>14</v>
      </c>
      <c r="X131" s="8">
        <f t="shared" si="43"/>
        <v>5</v>
      </c>
      <c r="Y131" s="9" t="str">
        <f t="shared" si="48"/>
        <v/>
      </c>
      <c r="Z131" s="3">
        <v>0</v>
      </c>
      <c r="AA131" s="18"/>
    </row>
    <row r="132" spans="1:27" ht="17" x14ac:dyDescent="0.5">
      <c r="A132" s="18"/>
      <c r="B132" s="3">
        <v>15</v>
      </c>
      <c r="C132" s="8">
        <f t="shared" si="39"/>
        <v>5</v>
      </c>
      <c r="D132" s="9" t="str">
        <f t="shared" si="44"/>
        <v/>
      </c>
      <c r="E132" s="3">
        <v>1</v>
      </c>
      <c r="F132" s="18"/>
      <c r="G132" s="18"/>
      <c r="H132" s="3">
        <v>15</v>
      </c>
      <c r="I132" s="8">
        <f t="shared" si="40"/>
        <v>5</v>
      </c>
      <c r="J132" s="9" t="str">
        <f t="shared" si="45"/>
        <v/>
      </c>
      <c r="K132" s="3">
        <v>2</v>
      </c>
      <c r="L132" s="18"/>
      <c r="M132" s="3">
        <v>15</v>
      </c>
      <c r="N132" s="8">
        <f t="shared" si="41"/>
        <v>5</v>
      </c>
      <c r="O132" s="9" t="str">
        <f t="shared" si="46"/>
        <v/>
      </c>
      <c r="P132" s="3">
        <v>5</v>
      </c>
      <c r="Q132" s="18"/>
      <c r="R132" s="3">
        <v>15</v>
      </c>
      <c r="S132" s="8">
        <f t="shared" si="42"/>
        <v>5</v>
      </c>
      <c r="T132" s="9" t="str">
        <f t="shared" si="47"/>
        <v/>
      </c>
      <c r="U132" s="3">
        <v>5</v>
      </c>
      <c r="V132" s="18"/>
      <c r="W132" s="3">
        <v>15</v>
      </c>
      <c r="X132" s="8">
        <f t="shared" si="43"/>
        <v>5</v>
      </c>
      <c r="Y132" s="9" t="str">
        <f t="shared" si="48"/>
        <v/>
      </c>
      <c r="Z132" s="3">
        <v>5</v>
      </c>
      <c r="AA132" s="18"/>
    </row>
    <row r="133" spans="1:27" ht="17" x14ac:dyDescent="0.5">
      <c r="A133" s="18"/>
      <c r="B133" s="3">
        <v>16</v>
      </c>
      <c r="C133" s="8">
        <f t="shared" si="39"/>
        <v>6</v>
      </c>
      <c r="D133" s="9" t="str">
        <f t="shared" si="44"/>
        <v/>
      </c>
      <c r="E133" s="3">
        <v>2</v>
      </c>
      <c r="F133" s="18"/>
      <c r="G133" s="18"/>
      <c r="H133" s="3">
        <v>16</v>
      </c>
      <c r="I133" s="8">
        <f t="shared" si="40"/>
        <v>6</v>
      </c>
      <c r="J133" s="9" t="str">
        <f t="shared" si="45"/>
        <v/>
      </c>
      <c r="K133" s="3">
        <v>1</v>
      </c>
      <c r="L133" s="18"/>
      <c r="M133" s="3">
        <v>16</v>
      </c>
      <c r="N133" s="8">
        <f t="shared" si="41"/>
        <v>6</v>
      </c>
      <c r="O133" s="9" t="str">
        <f t="shared" si="46"/>
        <v/>
      </c>
      <c r="P133" s="3">
        <v>6</v>
      </c>
      <c r="Q133" s="18"/>
      <c r="R133" s="3">
        <v>16</v>
      </c>
      <c r="S133" s="8">
        <f t="shared" si="42"/>
        <v>6</v>
      </c>
      <c r="T133" s="9" t="str">
        <f t="shared" si="47"/>
        <v/>
      </c>
      <c r="U133" s="3">
        <v>2</v>
      </c>
      <c r="V133" s="18"/>
      <c r="W133" s="3">
        <v>16</v>
      </c>
      <c r="X133" s="8">
        <f t="shared" si="43"/>
        <v>6</v>
      </c>
      <c r="Y133" s="9" t="str">
        <f t="shared" si="48"/>
        <v/>
      </c>
      <c r="Z133" s="3">
        <v>6</v>
      </c>
      <c r="AA133" s="18"/>
    </row>
    <row r="134" spans="1:27" ht="17" x14ac:dyDescent="0.5">
      <c r="A134" s="18"/>
      <c r="B134" s="3">
        <v>17</v>
      </c>
      <c r="C134" s="8">
        <f t="shared" si="39"/>
        <v>3</v>
      </c>
      <c r="D134" s="9" t="str">
        <f t="shared" si="44"/>
        <v/>
      </c>
      <c r="E134" s="3">
        <v>1</v>
      </c>
      <c r="F134" s="18"/>
      <c r="G134" s="18"/>
      <c r="H134" s="3">
        <v>17</v>
      </c>
      <c r="I134" s="8">
        <f t="shared" si="40"/>
        <v>3</v>
      </c>
      <c r="J134" s="9" t="str">
        <f t="shared" si="45"/>
        <v/>
      </c>
      <c r="K134" s="3">
        <v>1</v>
      </c>
      <c r="L134" s="18"/>
      <c r="M134" s="3">
        <v>17</v>
      </c>
      <c r="N134" s="8">
        <f t="shared" si="41"/>
        <v>3</v>
      </c>
      <c r="O134" s="9" t="str">
        <f t="shared" si="46"/>
        <v/>
      </c>
      <c r="P134" s="3">
        <v>1</v>
      </c>
      <c r="Q134" s="18"/>
      <c r="R134" s="3">
        <v>17</v>
      </c>
      <c r="S134" s="8">
        <f t="shared" si="42"/>
        <v>3</v>
      </c>
      <c r="T134" s="9" t="str">
        <f t="shared" si="47"/>
        <v/>
      </c>
      <c r="U134" s="3">
        <v>3</v>
      </c>
      <c r="V134" s="18"/>
      <c r="W134" s="3">
        <v>17</v>
      </c>
      <c r="X134" s="8">
        <f t="shared" si="43"/>
        <v>3</v>
      </c>
      <c r="Y134" s="9" t="str">
        <f t="shared" si="48"/>
        <v/>
      </c>
      <c r="Z134" s="3">
        <v>3</v>
      </c>
      <c r="AA134" s="18"/>
    </row>
    <row r="135" spans="1:27" ht="17" x14ac:dyDescent="0.5">
      <c r="A135" s="18"/>
      <c r="B135" s="3">
        <v>18</v>
      </c>
      <c r="C135" s="8">
        <f t="shared" si="39"/>
        <v>4</v>
      </c>
      <c r="D135" s="9" t="str">
        <f t="shared" si="44"/>
        <v/>
      </c>
      <c r="E135" s="3">
        <v>4</v>
      </c>
      <c r="F135" s="18"/>
      <c r="G135" s="18"/>
      <c r="H135" s="3">
        <v>18</v>
      </c>
      <c r="I135" s="8">
        <f t="shared" si="40"/>
        <v>4</v>
      </c>
      <c r="J135" s="9" t="str">
        <f t="shared" si="45"/>
        <v/>
      </c>
      <c r="K135" s="3">
        <v>1</v>
      </c>
      <c r="L135" s="18"/>
      <c r="M135" s="3">
        <v>18</v>
      </c>
      <c r="N135" s="8">
        <f t="shared" si="41"/>
        <v>4</v>
      </c>
      <c r="O135" s="9" t="str">
        <f t="shared" si="46"/>
        <v/>
      </c>
      <c r="P135" s="3">
        <v>3</v>
      </c>
      <c r="Q135" s="18"/>
      <c r="R135" s="3">
        <v>18</v>
      </c>
      <c r="S135" s="8">
        <f t="shared" si="42"/>
        <v>4</v>
      </c>
      <c r="T135" s="9" t="str">
        <f t="shared" si="47"/>
        <v/>
      </c>
      <c r="U135" s="3">
        <v>4</v>
      </c>
      <c r="V135" s="18"/>
      <c r="W135" s="3">
        <v>18</v>
      </c>
      <c r="X135" s="8">
        <f t="shared" si="43"/>
        <v>4</v>
      </c>
      <c r="Y135" s="9" t="str">
        <f t="shared" si="48"/>
        <v/>
      </c>
      <c r="Z135" s="3">
        <v>0</v>
      </c>
      <c r="AA135" s="18"/>
    </row>
    <row r="136" spans="1:27" ht="17" x14ac:dyDescent="0.5">
      <c r="A136" s="18"/>
      <c r="B136" s="3">
        <v>19</v>
      </c>
      <c r="C136" s="8">
        <f t="shared" si="39"/>
        <v>3</v>
      </c>
      <c r="D136" s="9" t="str">
        <f t="shared" si="44"/>
        <v/>
      </c>
      <c r="E136" s="3">
        <v>3</v>
      </c>
      <c r="F136" s="18"/>
      <c r="G136" s="18"/>
      <c r="H136" s="3">
        <v>19</v>
      </c>
      <c r="I136" s="8">
        <f t="shared" si="40"/>
        <v>3</v>
      </c>
      <c r="J136" s="9" t="str">
        <f t="shared" si="45"/>
        <v/>
      </c>
      <c r="K136" s="3">
        <v>0</v>
      </c>
      <c r="L136" s="18"/>
      <c r="M136" s="3">
        <v>19</v>
      </c>
      <c r="N136" s="8">
        <f t="shared" si="41"/>
        <v>3</v>
      </c>
      <c r="O136" s="9" t="str">
        <f t="shared" si="46"/>
        <v/>
      </c>
      <c r="P136" s="3">
        <v>2</v>
      </c>
      <c r="Q136" s="18"/>
      <c r="R136" s="3">
        <v>19</v>
      </c>
      <c r="S136" s="8">
        <f t="shared" si="42"/>
        <v>3</v>
      </c>
      <c r="T136" s="9" t="str">
        <f t="shared" si="47"/>
        <v/>
      </c>
      <c r="U136" s="3">
        <v>3</v>
      </c>
      <c r="V136" s="18"/>
      <c r="W136" s="3">
        <v>19</v>
      </c>
      <c r="X136" s="8">
        <f t="shared" si="43"/>
        <v>3</v>
      </c>
      <c r="Y136" s="9" t="str">
        <f t="shared" si="48"/>
        <v/>
      </c>
      <c r="Z136" s="3">
        <v>3</v>
      </c>
      <c r="AA136" s="18"/>
    </row>
    <row r="137" spans="1:27" ht="17" x14ac:dyDescent="0.5">
      <c r="A137" s="18"/>
      <c r="B137" s="3">
        <v>20</v>
      </c>
      <c r="C137" s="8">
        <f t="shared" si="39"/>
        <v>4</v>
      </c>
      <c r="D137" s="9" t="str">
        <f t="shared" si="44"/>
        <v/>
      </c>
      <c r="E137" s="3">
        <v>0</v>
      </c>
      <c r="F137" s="18"/>
      <c r="G137" s="18"/>
      <c r="H137" s="3">
        <v>20</v>
      </c>
      <c r="I137" s="8">
        <f t="shared" si="40"/>
        <v>4</v>
      </c>
      <c r="J137" s="9" t="str">
        <f t="shared" si="45"/>
        <v/>
      </c>
      <c r="K137" s="3">
        <v>4</v>
      </c>
      <c r="L137" s="18"/>
      <c r="M137" s="3">
        <v>20</v>
      </c>
      <c r="N137" s="8">
        <f t="shared" si="41"/>
        <v>4</v>
      </c>
      <c r="O137" s="9" t="str">
        <f t="shared" si="46"/>
        <v/>
      </c>
      <c r="P137" s="3">
        <v>4</v>
      </c>
      <c r="Q137" s="18"/>
      <c r="R137" s="3">
        <v>20</v>
      </c>
      <c r="S137" s="8">
        <f t="shared" si="42"/>
        <v>4</v>
      </c>
      <c r="T137" s="9" t="str">
        <f t="shared" si="47"/>
        <v/>
      </c>
      <c r="U137" s="3">
        <v>0</v>
      </c>
      <c r="V137" s="18"/>
      <c r="W137" s="3">
        <v>20</v>
      </c>
      <c r="X137" s="8">
        <f t="shared" si="43"/>
        <v>4</v>
      </c>
      <c r="Y137" s="9" t="str">
        <f t="shared" si="48"/>
        <v/>
      </c>
      <c r="Z137" s="3">
        <v>4</v>
      </c>
      <c r="AA137" s="18"/>
    </row>
    <row r="138" spans="1:27" ht="17" x14ac:dyDescent="0.5">
      <c r="A138" s="18"/>
      <c r="B138" s="3">
        <v>21</v>
      </c>
      <c r="C138" s="8">
        <f t="shared" si="39"/>
        <v>4</v>
      </c>
      <c r="D138" s="9" t="str">
        <f t="shared" si="44"/>
        <v/>
      </c>
      <c r="E138" s="3">
        <v>4</v>
      </c>
      <c r="F138" s="18"/>
      <c r="G138" s="18"/>
      <c r="H138" s="3">
        <v>21</v>
      </c>
      <c r="I138" s="8">
        <f t="shared" si="40"/>
        <v>4</v>
      </c>
      <c r="J138" s="9" t="str">
        <f t="shared" si="45"/>
        <v/>
      </c>
      <c r="K138" s="3">
        <v>4</v>
      </c>
      <c r="L138" s="18"/>
      <c r="M138" s="3">
        <v>21</v>
      </c>
      <c r="N138" s="8">
        <f t="shared" si="41"/>
        <v>4</v>
      </c>
      <c r="O138" s="9" t="str">
        <f t="shared" si="46"/>
        <v/>
      </c>
      <c r="P138" s="3">
        <v>2</v>
      </c>
      <c r="Q138" s="18"/>
      <c r="R138" s="3">
        <v>21</v>
      </c>
      <c r="S138" s="8">
        <f t="shared" si="42"/>
        <v>4</v>
      </c>
      <c r="T138" s="9" t="str">
        <f t="shared" si="47"/>
        <v/>
      </c>
      <c r="U138" s="3">
        <v>1</v>
      </c>
      <c r="V138" s="18"/>
      <c r="W138" s="3">
        <v>21</v>
      </c>
      <c r="X138" s="8">
        <f t="shared" si="43"/>
        <v>4</v>
      </c>
      <c r="Y138" s="9" t="str">
        <f t="shared" si="48"/>
        <v/>
      </c>
      <c r="Z138" s="3">
        <v>4</v>
      </c>
      <c r="AA138" s="18"/>
    </row>
    <row r="139" spans="1:27" ht="17" x14ac:dyDescent="0.5">
      <c r="A139" s="18"/>
      <c r="B139" s="3">
        <v>22</v>
      </c>
      <c r="C139" s="8">
        <f t="shared" si="39"/>
        <v>5</v>
      </c>
      <c r="D139" s="9" t="str">
        <f t="shared" si="44"/>
        <v/>
      </c>
      <c r="E139" s="3">
        <v>5</v>
      </c>
      <c r="F139" s="18"/>
      <c r="G139" s="18"/>
      <c r="H139" s="3">
        <v>22</v>
      </c>
      <c r="I139" s="8">
        <f t="shared" si="40"/>
        <v>5</v>
      </c>
      <c r="J139" s="9" t="str">
        <f t="shared" si="45"/>
        <v/>
      </c>
      <c r="K139" s="3">
        <v>4</v>
      </c>
      <c r="L139" s="18"/>
      <c r="M139" s="3">
        <v>22</v>
      </c>
      <c r="N139" s="8">
        <f t="shared" si="41"/>
        <v>5</v>
      </c>
      <c r="O139" s="9" t="str">
        <f t="shared" si="46"/>
        <v/>
      </c>
      <c r="P139" s="3">
        <v>4</v>
      </c>
      <c r="Q139" s="18"/>
      <c r="R139" s="3">
        <v>22</v>
      </c>
      <c r="S139" s="8">
        <f t="shared" si="42"/>
        <v>5</v>
      </c>
      <c r="T139" s="9" t="str">
        <f t="shared" si="47"/>
        <v/>
      </c>
      <c r="U139" s="3">
        <v>0</v>
      </c>
      <c r="V139" s="18"/>
      <c r="W139" s="3">
        <v>22</v>
      </c>
      <c r="X139" s="8">
        <f t="shared" si="43"/>
        <v>5</v>
      </c>
      <c r="Y139" s="9" t="str">
        <f t="shared" si="48"/>
        <v/>
      </c>
      <c r="Z139" s="3">
        <v>4</v>
      </c>
      <c r="AA139" s="18"/>
    </row>
    <row r="140" spans="1:27" ht="17" x14ac:dyDescent="0.5">
      <c r="A140" s="18"/>
      <c r="B140" s="3">
        <v>23</v>
      </c>
      <c r="C140" s="8">
        <f t="shared" si="39"/>
        <v>4</v>
      </c>
      <c r="D140" s="9" t="str">
        <f t="shared" si="44"/>
        <v/>
      </c>
      <c r="E140" s="3">
        <v>1</v>
      </c>
      <c r="F140" s="18"/>
      <c r="G140" s="18"/>
      <c r="H140" s="3">
        <v>23</v>
      </c>
      <c r="I140" s="8">
        <f t="shared" si="40"/>
        <v>4</v>
      </c>
      <c r="J140" s="9" t="str">
        <f t="shared" si="45"/>
        <v/>
      </c>
      <c r="K140" s="3">
        <v>0</v>
      </c>
      <c r="L140" s="18"/>
      <c r="M140" s="3">
        <v>23</v>
      </c>
      <c r="N140" s="8">
        <f t="shared" si="41"/>
        <v>4</v>
      </c>
      <c r="O140" s="9" t="str">
        <f t="shared" si="46"/>
        <v/>
      </c>
      <c r="P140" s="3">
        <v>1</v>
      </c>
      <c r="Q140" s="18"/>
      <c r="R140" s="3">
        <v>23</v>
      </c>
      <c r="S140" s="8">
        <f t="shared" si="42"/>
        <v>4</v>
      </c>
      <c r="T140" s="9" t="str">
        <f t="shared" si="47"/>
        <v/>
      </c>
      <c r="U140" s="3">
        <v>0</v>
      </c>
      <c r="V140" s="18"/>
      <c r="W140" s="3">
        <v>23</v>
      </c>
      <c r="X140" s="8">
        <f t="shared" si="43"/>
        <v>4</v>
      </c>
      <c r="Y140" s="9" t="str">
        <f t="shared" si="48"/>
        <v/>
      </c>
      <c r="Z140" s="3">
        <v>1</v>
      </c>
      <c r="AA140" s="18"/>
    </row>
    <row r="141" spans="1:27" ht="17" x14ac:dyDescent="0.5">
      <c r="A141" s="18"/>
      <c r="B141" s="3">
        <v>24</v>
      </c>
      <c r="C141" s="8">
        <f t="shared" si="39"/>
        <v>4</v>
      </c>
      <c r="D141" s="9" t="str">
        <f t="shared" si="44"/>
        <v/>
      </c>
      <c r="E141" s="3">
        <v>1</v>
      </c>
      <c r="F141" s="18"/>
      <c r="G141" s="18"/>
      <c r="H141" s="3">
        <v>24</v>
      </c>
      <c r="I141" s="8">
        <f t="shared" si="40"/>
        <v>4</v>
      </c>
      <c r="J141" s="9" t="str">
        <f t="shared" si="45"/>
        <v/>
      </c>
      <c r="K141" s="3">
        <v>4</v>
      </c>
      <c r="L141" s="18"/>
      <c r="M141" s="3">
        <v>24</v>
      </c>
      <c r="N141" s="8">
        <f t="shared" si="41"/>
        <v>4</v>
      </c>
      <c r="O141" s="9" t="str">
        <f t="shared" si="46"/>
        <v/>
      </c>
      <c r="P141" s="3">
        <v>3</v>
      </c>
      <c r="Q141" s="18"/>
      <c r="R141" s="3">
        <v>24</v>
      </c>
      <c r="S141" s="8">
        <f t="shared" si="42"/>
        <v>4</v>
      </c>
      <c r="T141" s="9" t="str">
        <f t="shared" si="47"/>
        <v/>
      </c>
      <c r="U141" s="3">
        <v>0</v>
      </c>
      <c r="V141" s="18"/>
      <c r="W141" s="3">
        <v>24</v>
      </c>
      <c r="X141" s="8">
        <f t="shared" si="43"/>
        <v>4</v>
      </c>
      <c r="Y141" s="9" t="str">
        <f t="shared" si="48"/>
        <v/>
      </c>
      <c r="Z141" s="3">
        <v>1</v>
      </c>
      <c r="AA141" s="18"/>
    </row>
    <row r="142" spans="1:27" ht="17" x14ac:dyDescent="0.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</row>
    <row r="143" spans="1:27" ht="17" x14ac:dyDescent="0.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</row>
    <row r="144" spans="1:27" s="2" customFormat="1" ht="18.5" x14ac:dyDescent="0.5">
      <c r="A144" s="18"/>
      <c r="B144" s="96" t="str">
        <f>'Register (fill in)'!B28</f>
        <v>Student Z</v>
      </c>
      <c r="C144" s="97"/>
      <c r="D144" s="97"/>
      <c r="E144" s="98"/>
      <c r="F144" s="18"/>
      <c r="G144" s="18"/>
      <c r="H144" s="96" t="str">
        <f>'Register (fill in)'!B29</f>
        <v>Student AA</v>
      </c>
      <c r="I144" s="97"/>
      <c r="J144" s="97"/>
      <c r="K144" s="98"/>
      <c r="L144" s="18"/>
      <c r="M144" s="96" t="str">
        <f>'Register (fill in)'!B30</f>
        <v>Student AB</v>
      </c>
      <c r="N144" s="97"/>
      <c r="O144" s="97"/>
      <c r="P144" s="98"/>
      <c r="Q144" s="18"/>
      <c r="R144" s="96" t="str">
        <f>'Register (fill in)'!B31</f>
        <v>Student AC</v>
      </c>
      <c r="S144" s="97"/>
      <c r="T144" s="97"/>
      <c r="U144" s="98"/>
      <c r="V144" s="18"/>
      <c r="W144" s="96" t="str">
        <f>'Register (fill in)'!B32</f>
        <v>Student AD</v>
      </c>
      <c r="X144" s="97"/>
      <c r="Y144" s="97"/>
      <c r="Z144" s="98"/>
      <c r="AA144" s="18"/>
    </row>
    <row r="145" spans="1:27" ht="17" x14ac:dyDescent="0.5">
      <c r="A145" s="18"/>
      <c r="B145" s="4" t="s">
        <v>0</v>
      </c>
      <c r="C145" s="4" t="s">
        <v>23</v>
      </c>
      <c r="D145" s="7"/>
      <c r="E145" s="5" t="s">
        <v>6</v>
      </c>
      <c r="F145" s="18"/>
      <c r="G145" s="18"/>
      <c r="H145" s="4" t="s">
        <v>0</v>
      </c>
      <c r="I145" s="4" t="s">
        <v>23</v>
      </c>
      <c r="J145" s="7"/>
      <c r="K145" s="5" t="s">
        <v>6</v>
      </c>
      <c r="L145" s="18"/>
      <c r="M145" s="4" t="s">
        <v>0</v>
      </c>
      <c r="N145" s="4" t="s">
        <v>23</v>
      </c>
      <c r="O145" s="7"/>
      <c r="P145" s="5" t="s">
        <v>6</v>
      </c>
      <c r="Q145" s="18"/>
      <c r="R145" s="4" t="s">
        <v>0</v>
      </c>
      <c r="S145" s="4" t="s">
        <v>23</v>
      </c>
      <c r="T145" s="7"/>
      <c r="U145" s="4" t="s">
        <v>6</v>
      </c>
      <c r="V145" s="18"/>
      <c r="W145" s="4" t="s">
        <v>0</v>
      </c>
      <c r="X145" s="4" t="s">
        <v>23</v>
      </c>
      <c r="Y145" s="7"/>
      <c r="Z145" s="4" t="s">
        <v>6</v>
      </c>
      <c r="AA145" s="18"/>
    </row>
    <row r="146" spans="1:27" ht="17" x14ac:dyDescent="0.5">
      <c r="A146" s="18"/>
      <c r="B146" s="3">
        <v>1</v>
      </c>
      <c r="C146" s="8">
        <f t="shared" ref="C146:C169" si="49">C6</f>
        <v>3</v>
      </c>
      <c r="D146" s="9" t="str">
        <f>IF(E146&gt;C146,"E","")</f>
        <v/>
      </c>
      <c r="E146" s="3">
        <v>0</v>
      </c>
      <c r="F146" s="18"/>
      <c r="G146" s="18"/>
      <c r="H146" s="3">
        <v>1</v>
      </c>
      <c r="I146" s="8">
        <f t="shared" ref="I146:I169" si="50">C6</f>
        <v>3</v>
      </c>
      <c r="J146" s="9" t="str">
        <f>IF(K146&gt;I146,"E","")</f>
        <v/>
      </c>
      <c r="K146" s="3">
        <v>2</v>
      </c>
      <c r="L146" s="18"/>
      <c r="M146" s="3">
        <v>1</v>
      </c>
      <c r="N146" s="8">
        <f t="shared" ref="N146:N169" si="51">C6</f>
        <v>3</v>
      </c>
      <c r="O146" s="9" t="str">
        <f>IF(P146&gt;N146,"E","")</f>
        <v/>
      </c>
      <c r="P146" s="3">
        <v>3</v>
      </c>
      <c r="Q146" s="18"/>
      <c r="R146" s="3">
        <v>1</v>
      </c>
      <c r="S146" s="8">
        <f t="shared" ref="S146:S169" si="52">C6</f>
        <v>3</v>
      </c>
      <c r="T146" s="9" t="str">
        <f>IF(U146&gt;S146,"E","")</f>
        <v/>
      </c>
      <c r="U146" s="3">
        <v>1</v>
      </c>
      <c r="V146" s="18"/>
      <c r="W146" s="3">
        <v>1</v>
      </c>
      <c r="X146" s="8">
        <f t="shared" ref="X146:X169" si="53">C6</f>
        <v>3</v>
      </c>
      <c r="Y146" s="9" t="str">
        <f>IF(Z146&gt;X146,"E","")</f>
        <v/>
      </c>
      <c r="Z146" s="3">
        <v>0</v>
      </c>
      <c r="AA146" s="18"/>
    </row>
    <row r="147" spans="1:27" ht="17" x14ac:dyDescent="0.5">
      <c r="A147" s="18"/>
      <c r="B147" s="3">
        <v>2</v>
      </c>
      <c r="C147" s="8">
        <f t="shared" si="49"/>
        <v>4</v>
      </c>
      <c r="D147" s="9" t="str">
        <f t="shared" ref="D147:D169" si="54">IF(E147&gt;C147,"E","")</f>
        <v/>
      </c>
      <c r="E147" s="3">
        <v>1</v>
      </c>
      <c r="F147" s="18"/>
      <c r="G147" s="18"/>
      <c r="H147" s="3">
        <v>2</v>
      </c>
      <c r="I147" s="8">
        <f t="shared" si="50"/>
        <v>4</v>
      </c>
      <c r="J147" s="9" t="str">
        <f t="shared" ref="J147:J169" si="55">IF(K147&gt;I147,"E","")</f>
        <v/>
      </c>
      <c r="K147" s="3">
        <v>3</v>
      </c>
      <c r="L147" s="18"/>
      <c r="M147" s="3">
        <v>2</v>
      </c>
      <c r="N147" s="8">
        <f t="shared" si="51"/>
        <v>4</v>
      </c>
      <c r="O147" s="9" t="str">
        <f t="shared" ref="O147:O169" si="56">IF(P147&gt;N147,"E","")</f>
        <v/>
      </c>
      <c r="P147" s="3">
        <v>4</v>
      </c>
      <c r="Q147" s="18"/>
      <c r="R147" s="3">
        <v>2</v>
      </c>
      <c r="S147" s="8">
        <f t="shared" si="52"/>
        <v>4</v>
      </c>
      <c r="T147" s="9" t="str">
        <f t="shared" ref="T147:T169" si="57">IF(U147&gt;S147,"E","")</f>
        <v/>
      </c>
      <c r="U147" s="3">
        <v>1</v>
      </c>
      <c r="V147" s="18"/>
      <c r="W147" s="3">
        <v>2</v>
      </c>
      <c r="X147" s="8">
        <f t="shared" si="53"/>
        <v>4</v>
      </c>
      <c r="Y147" s="9" t="str">
        <f t="shared" ref="Y147:Y169" si="58">IF(Z147&gt;X147,"E","")</f>
        <v/>
      </c>
      <c r="Z147" s="3">
        <v>1</v>
      </c>
      <c r="AA147" s="18"/>
    </row>
    <row r="148" spans="1:27" ht="17" x14ac:dyDescent="0.5">
      <c r="A148" s="18"/>
      <c r="B148" s="3">
        <v>3</v>
      </c>
      <c r="C148" s="8">
        <f t="shared" si="49"/>
        <v>3</v>
      </c>
      <c r="D148" s="9" t="str">
        <f t="shared" si="54"/>
        <v/>
      </c>
      <c r="E148" s="3">
        <v>0</v>
      </c>
      <c r="F148" s="18"/>
      <c r="G148" s="18"/>
      <c r="H148" s="3">
        <v>3</v>
      </c>
      <c r="I148" s="8">
        <f t="shared" si="50"/>
        <v>3</v>
      </c>
      <c r="J148" s="9" t="str">
        <f t="shared" si="55"/>
        <v/>
      </c>
      <c r="K148" s="3">
        <v>2</v>
      </c>
      <c r="L148" s="18"/>
      <c r="M148" s="3">
        <v>3</v>
      </c>
      <c r="N148" s="8">
        <f t="shared" si="51"/>
        <v>3</v>
      </c>
      <c r="O148" s="9" t="str">
        <f t="shared" si="56"/>
        <v/>
      </c>
      <c r="P148" s="3">
        <v>3</v>
      </c>
      <c r="Q148" s="18"/>
      <c r="R148" s="3">
        <v>3</v>
      </c>
      <c r="S148" s="8">
        <f t="shared" si="52"/>
        <v>3</v>
      </c>
      <c r="T148" s="9" t="str">
        <f t="shared" si="57"/>
        <v/>
      </c>
      <c r="U148" s="3">
        <v>1</v>
      </c>
      <c r="V148" s="18"/>
      <c r="W148" s="3">
        <v>3</v>
      </c>
      <c r="X148" s="8">
        <f t="shared" si="53"/>
        <v>3</v>
      </c>
      <c r="Y148" s="9" t="str">
        <f t="shared" si="58"/>
        <v/>
      </c>
      <c r="Z148" s="3">
        <v>1</v>
      </c>
      <c r="AA148" s="18"/>
    </row>
    <row r="149" spans="1:27" ht="17" x14ac:dyDescent="0.5">
      <c r="A149" s="18"/>
      <c r="B149" s="3">
        <v>4</v>
      </c>
      <c r="C149" s="8">
        <f t="shared" si="49"/>
        <v>4</v>
      </c>
      <c r="D149" s="9" t="str">
        <f t="shared" si="54"/>
        <v/>
      </c>
      <c r="E149" s="3">
        <v>0</v>
      </c>
      <c r="F149" s="18"/>
      <c r="G149" s="18"/>
      <c r="H149" s="3">
        <v>4</v>
      </c>
      <c r="I149" s="8">
        <f t="shared" si="50"/>
        <v>4</v>
      </c>
      <c r="J149" s="9" t="str">
        <f t="shared" si="55"/>
        <v/>
      </c>
      <c r="K149" s="3">
        <v>4</v>
      </c>
      <c r="L149" s="18"/>
      <c r="M149" s="3">
        <v>4</v>
      </c>
      <c r="N149" s="8">
        <f t="shared" si="51"/>
        <v>4</v>
      </c>
      <c r="O149" s="9" t="str">
        <f t="shared" si="56"/>
        <v/>
      </c>
      <c r="P149" s="3">
        <v>4</v>
      </c>
      <c r="Q149" s="18"/>
      <c r="R149" s="3">
        <v>4</v>
      </c>
      <c r="S149" s="8">
        <f t="shared" si="52"/>
        <v>4</v>
      </c>
      <c r="T149" s="9" t="str">
        <f t="shared" si="57"/>
        <v/>
      </c>
      <c r="U149" s="3">
        <v>1</v>
      </c>
      <c r="V149" s="18"/>
      <c r="W149" s="3">
        <v>4</v>
      </c>
      <c r="X149" s="8">
        <f t="shared" si="53"/>
        <v>4</v>
      </c>
      <c r="Y149" s="9" t="str">
        <f t="shared" si="58"/>
        <v/>
      </c>
      <c r="Z149" s="3">
        <v>1</v>
      </c>
      <c r="AA149" s="18"/>
    </row>
    <row r="150" spans="1:27" ht="17" x14ac:dyDescent="0.5">
      <c r="A150" s="18"/>
      <c r="B150" s="3">
        <v>5</v>
      </c>
      <c r="C150" s="8">
        <f t="shared" si="49"/>
        <v>4</v>
      </c>
      <c r="D150" s="9" t="str">
        <f t="shared" si="54"/>
        <v/>
      </c>
      <c r="E150" s="3">
        <v>1</v>
      </c>
      <c r="F150" s="18"/>
      <c r="G150" s="18"/>
      <c r="H150" s="3">
        <v>5</v>
      </c>
      <c r="I150" s="8">
        <f t="shared" si="50"/>
        <v>4</v>
      </c>
      <c r="J150" s="9" t="str">
        <f t="shared" si="55"/>
        <v/>
      </c>
      <c r="K150" s="3">
        <v>4</v>
      </c>
      <c r="L150" s="18"/>
      <c r="M150" s="3">
        <v>5</v>
      </c>
      <c r="N150" s="8">
        <f t="shared" si="51"/>
        <v>4</v>
      </c>
      <c r="O150" s="9" t="str">
        <f t="shared" si="56"/>
        <v/>
      </c>
      <c r="P150" s="3">
        <v>4</v>
      </c>
      <c r="Q150" s="18"/>
      <c r="R150" s="3">
        <v>5</v>
      </c>
      <c r="S150" s="8">
        <f t="shared" si="52"/>
        <v>4</v>
      </c>
      <c r="T150" s="9" t="str">
        <f t="shared" si="57"/>
        <v/>
      </c>
      <c r="U150" s="3">
        <v>1</v>
      </c>
      <c r="V150" s="18"/>
      <c r="W150" s="3">
        <v>5</v>
      </c>
      <c r="X150" s="8">
        <f t="shared" si="53"/>
        <v>4</v>
      </c>
      <c r="Y150" s="9" t="str">
        <f t="shared" si="58"/>
        <v/>
      </c>
      <c r="Z150" s="3">
        <v>1</v>
      </c>
      <c r="AA150" s="18"/>
    </row>
    <row r="151" spans="1:27" ht="17" x14ac:dyDescent="0.5">
      <c r="A151" s="18"/>
      <c r="B151" s="3">
        <v>6</v>
      </c>
      <c r="C151" s="8">
        <f t="shared" si="49"/>
        <v>2</v>
      </c>
      <c r="D151" s="9" t="str">
        <f t="shared" si="54"/>
        <v/>
      </c>
      <c r="E151" s="3">
        <v>1</v>
      </c>
      <c r="F151" s="18"/>
      <c r="G151" s="18"/>
      <c r="H151" s="3">
        <v>6</v>
      </c>
      <c r="I151" s="8">
        <f t="shared" si="50"/>
        <v>2</v>
      </c>
      <c r="J151" s="9" t="str">
        <f t="shared" si="55"/>
        <v/>
      </c>
      <c r="K151" s="3">
        <v>2</v>
      </c>
      <c r="L151" s="18"/>
      <c r="M151" s="3">
        <v>6</v>
      </c>
      <c r="N151" s="8">
        <f t="shared" si="51"/>
        <v>2</v>
      </c>
      <c r="O151" s="9" t="str">
        <f t="shared" si="56"/>
        <v/>
      </c>
      <c r="P151" s="3">
        <v>0</v>
      </c>
      <c r="Q151" s="18"/>
      <c r="R151" s="3">
        <v>6</v>
      </c>
      <c r="S151" s="8">
        <f t="shared" si="52"/>
        <v>2</v>
      </c>
      <c r="T151" s="9" t="str">
        <f t="shared" si="57"/>
        <v/>
      </c>
      <c r="U151" s="3">
        <v>1</v>
      </c>
      <c r="V151" s="18"/>
      <c r="W151" s="3">
        <v>6</v>
      </c>
      <c r="X151" s="8">
        <f t="shared" si="53"/>
        <v>2</v>
      </c>
      <c r="Y151" s="9" t="str">
        <f t="shared" si="58"/>
        <v/>
      </c>
      <c r="Z151" s="3">
        <v>2</v>
      </c>
      <c r="AA151" s="18"/>
    </row>
    <row r="152" spans="1:27" ht="17" x14ac:dyDescent="0.5">
      <c r="A152" s="18"/>
      <c r="B152" s="3">
        <v>7</v>
      </c>
      <c r="C152" s="8">
        <f t="shared" si="49"/>
        <v>4</v>
      </c>
      <c r="D152" s="9" t="str">
        <f t="shared" si="54"/>
        <v/>
      </c>
      <c r="E152" s="3">
        <v>0</v>
      </c>
      <c r="F152" s="18"/>
      <c r="G152" s="18"/>
      <c r="H152" s="3">
        <v>7</v>
      </c>
      <c r="I152" s="8">
        <f t="shared" si="50"/>
        <v>4</v>
      </c>
      <c r="J152" s="9" t="str">
        <f t="shared" si="55"/>
        <v/>
      </c>
      <c r="K152" s="3">
        <v>1</v>
      </c>
      <c r="L152" s="18"/>
      <c r="M152" s="3">
        <v>7</v>
      </c>
      <c r="N152" s="8">
        <f t="shared" si="51"/>
        <v>4</v>
      </c>
      <c r="O152" s="9" t="str">
        <f t="shared" si="56"/>
        <v/>
      </c>
      <c r="P152" s="3">
        <v>4</v>
      </c>
      <c r="Q152" s="18"/>
      <c r="R152" s="3">
        <v>7</v>
      </c>
      <c r="S152" s="8">
        <f t="shared" si="52"/>
        <v>4</v>
      </c>
      <c r="T152" s="9" t="str">
        <f t="shared" si="57"/>
        <v/>
      </c>
      <c r="U152" s="3">
        <v>0</v>
      </c>
      <c r="V152" s="18"/>
      <c r="W152" s="3">
        <v>7</v>
      </c>
      <c r="X152" s="8">
        <f t="shared" si="53"/>
        <v>4</v>
      </c>
      <c r="Y152" s="9" t="str">
        <f t="shared" si="58"/>
        <v/>
      </c>
      <c r="Z152" s="3">
        <v>1</v>
      </c>
      <c r="AA152" s="18"/>
    </row>
    <row r="153" spans="1:27" ht="17" x14ac:dyDescent="0.5">
      <c r="A153" s="18"/>
      <c r="B153" s="3">
        <v>8</v>
      </c>
      <c r="C153" s="8">
        <f t="shared" si="49"/>
        <v>5</v>
      </c>
      <c r="D153" s="9" t="str">
        <f t="shared" si="54"/>
        <v/>
      </c>
      <c r="E153" s="3">
        <v>0</v>
      </c>
      <c r="F153" s="18"/>
      <c r="G153" s="18"/>
      <c r="H153" s="3">
        <v>8</v>
      </c>
      <c r="I153" s="8">
        <f t="shared" si="50"/>
        <v>5</v>
      </c>
      <c r="J153" s="9" t="str">
        <f t="shared" si="55"/>
        <v/>
      </c>
      <c r="K153" s="3">
        <v>5</v>
      </c>
      <c r="L153" s="18"/>
      <c r="M153" s="3">
        <v>8</v>
      </c>
      <c r="N153" s="8">
        <f t="shared" si="51"/>
        <v>5</v>
      </c>
      <c r="O153" s="9" t="str">
        <f t="shared" si="56"/>
        <v/>
      </c>
      <c r="P153" s="3">
        <v>5</v>
      </c>
      <c r="Q153" s="18"/>
      <c r="R153" s="3">
        <v>8</v>
      </c>
      <c r="S153" s="8">
        <f t="shared" si="52"/>
        <v>5</v>
      </c>
      <c r="T153" s="9" t="str">
        <f t="shared" si="57"/>
        <v/>
      </c>
      <c r="U153" s="3">
        <v>0</v>
      </c>
      <c r="V153" s="18"/>
      <c r="W153" s="3">
        <v>8</v>
      </c>
      <c r="X153" s="8">
        <f t="shared" si="53"/>
        <v>5</v>
      </c>
      <c r="Y153" s="9" t="str">
        <f t="shared" si="58"/>
        <v/>
      </c>
      <c r="Z153" s="3">
        <v>4</v>
      </c>
      <c r="AA153" s="18"/>
    </row>
    <row r="154" spans="1:27" ht="17" x14ac:dyDescent="0.5">
      <c r="A154" s="18"/>
      <c r="B154" s="3">
        <v>9</v>
      </c>
      <c r="C154" s="8">
        <f t="shared" si="49"/>
        <v>5</v>
      </c>
      <c r="D154" s="9" t="str">
        <f t="shared" si="54"/>
        <v/>
      </c>
      <c r="E154" s="3">
        <v>1</v>
      </c>
      <c r="F154" s="18"/>
      <c r="G154" s="18"/>
      <c r="H154" s="3">
        <v>9</v>
      </c>
      <c r="I154" s="8">
        <f t="shared" si="50"/>
        <v>5</v>
      </c>
      <c r="J154" s="9" t="str">
        <f t="shared" si="55"/>
        <v/>
      </c>
      <c r="K154" s="3">
        <v>1</v>
      </c>
      <c r="L154" s="18"/>
      <c r="M154" s="3">
        <v>9</v>
      </c>
      <c r="N154" s="8">
        <f t="shared" si="51"/>
        <v>5</v>
      </c>
      <c r="O154" s="9" t="str">
        <f t="shared" si="56"/>
        <v/>
      </c>
      <c r="P154" s="3">
        <v>5</v>
      </c>
      <c r="Q154" s="18"/>
      <c r="R154" s="3">
        <v>9</v>
      </c>
      <c r="S154" s="8">
        <f t="shared" si="52"/>
        <v>5</v>
      </c>
      <c r="T154" s="9" t="str">
        <f t="shared" si="57"/>
        <v/>
      </c>
      <c r="U154" s="3">
        <v>1</v>
      </c>
      <c r="V154" s="18"/>
      <c r="W154" s="3">
        <v>9</v>
      </c>
      <c r="X154" s="8">
        <f t="shared" si="53"/>
        <v>5</v>
      </c>
      <c r="Y154" s="9" t="str">
        <f t="shared" si="58"/>
        <v/>
      </c>
      <c r="Z154" s="3">
        <v>4</v>
      </c>
      <c r="AA154" s="18"/>
    </row>
    <row r="155" spans="1:27" ht="17" x14ac:dyDescent="0.5">
      <c r="A155" s="18"/>
      <c r="B155" s="3">
        <v>10</v>
      </c>
      <c r="C155" s="8">
        <f t="shared" si="49"/>
        <v>3</v>
      </c>
      <c r="D155" s="9" t="str">
        <f t="shared" si="54"/>
        <v/>
      </c>
      <c r="E155" s="3">
        <v>1</v>
      </c>
      <c r="F155" s="18"/>
      <c r="G155" s="18"/>
      <c r="H155" s="3">
        <v>10</v>
      </c>
      <c r="I155" s="8">
        <f t="shared" si="50"/>
        <v>3</v>
      </c>
      <c r="J155" s="9" t="str">
        <f t="shared" si="55"/>
        <v/>
      </c>
      <c r="K155" s="3">
        <v>1</v>
      </c>
      <c r="L155" s="18"/>
      <c r="M155" s="3">
        <v>10</v>
      </c>
      <c r="N155" s="8">
        <f t="shared" si="51"/>
        <v>3</v>
      </c>
      <c r="O155" s="9" t="str">
        <f t="shared" si="56"/>
        <v/>
      </c>
      <c r="P155" s="3">
        <v>3</v>
      </c>
      <c r="Q155" s="18"/>
      <c r="R155" s="3">
        <v>10</v>
      </c>
      <c r="S155" s="8">
        <f t="shared" si="52"/>
        <v>3</v>
      </c>
      <c r="T155" s="9" t="str">
        <f t="shared" si="57"/>
        <v/>
      </c>
      <c r="U155" s="3">
        <v>1</v>
      </c>
      <c r="V155" s="18"/>
      <c r="W155" s="3">
        <v>10</v>
      </c>
      <c r="X155" s="8">
        <f t="shared" si="53"/>
        <v>3</v>
      </c>
      <c r="Y155" s="9" t="str">
        <f t="shared" si="58"/>
        <v/>
      </c>
      <c r="Z155" s="3">
        <v>3</v>
      </c>
      <c r="AA155" s="18"/>
    </row>
    <row r="156" spans="1:27" ht="17" x14ac:dyDescent="0.5">
      <c r="A156" s="18"/>
      <c r="B156" s="3">
        <v>11</v>
      </c>
      <c r="C156" s="8">
        <f t="shared" si="49"/>
        <v>7</v>
      </c>
      <c r="D156" s="9" t="str">
        <f t="shared" si="54"/>
        <v/>
      </c>
      <c r="E156" s="3">
        <v>2</v>
      </c>
      <c r="F156" s="18"/>
      <c r="G156" s="18"/>
      <c r="H156" s="3">
        <v>11</v>
      </c>
      <c r="I156" s="8">
        <f t="shared" si="50"/>
        <v>7</v>
      </c>
      <c r="J156" s="9" t="str">
        <f t="shared" si="55"/>
        <v/>
      </c>
      <c r="K156" s="3">
        <v>7</v>
      </c>
      <c r="L156" s="18"/>
      <c r="M156" s="3">
        <v>11</v>
      </c>
      <c r="N156" s="8">
        <f t="shared" si="51"/>
        <v>7</v>
      </c>
      <c r="O156" s="9" t="str">
        <f t="shared" si="56"/>
        <v/>
      </c>
      <c r="P156" s="3">
        <v>2</v>
      </c>
      <c r="Q156" s="18"/>
      <c r="R156" s="3">
        <v>11</v>
      </c>
      <c r="S156" s="8">
        <f t="shared" si="52"/>
        <v>7</v>
      </c>
      <c r="T156" s="9" t="str">
        <f t="shared" si="57"/>
        <v/>
      </c>
      <c r="U156" s="3">
        <v>1</v>
      </c>
      <c r="V156" s="18"/>
      <c r="W156" s="3">
        <v>11</v>
      </c>
      <c r="X156" s="8">
        <f t="shared" si="53"/>
        <v>7</v>
      </c>
      <c r="Y156" s="9" t="str">
        <f t="shared" si="58"/>
        <v/>
      </c>
      <c r="Z156" s="3">
        <v>1</v>
      </c>
      <c r="AA156" s="18"/>
    </row>
    <row r="157" spans="1:27" ht="17" x14ac:dyDescent="0.5">
      <c r="A157" s="18"/>
      <c r="B157" s="3">
        <v>12</v>
      </c>
      <c r="C157" s="8">
        <f t="shared" si="49"/>
        <v>6</v>
      </c>
      <c r="D157" s="9" t="str">
        <f t="shared" si="54"/>
        <v/>
      </c>
      <c r="E157" s="3">
        <v>2</v>
      </c>
      <c r="F157" s="18"/>
      <c r="G157" s="18"/>
      <c r="H157" s="3">
        <v>12</v>
      </c>
      <c r="I157" s="8">
        <f t="shared" si="50"/>
        <v>6</v>
      </c>
      <c r="J157" s="9" t="str">
        <f t="shared" si="55"/>
        <v/>
      </c>
      <c r="K157" s="3">
        <v>6</v>
      </c>
      <c r="L157" s="18"/>
      <c r="M157" s="3">
        <v>12</v>
      </c>
      <c r="N157" s="8">
        <f t="shared" si="51"/>
        <v>6</v>
      </c>
      <c r="O157" s="9" t="str">
        <f t="shared" si="56"/>
        <v/>
      </c>
      <c r="P157" s="3">
        <v>4</v>
      </c>
      <c r="Q157" s="18"/>
      <c r="R157" s="3">
        <v>12</v>
      </c>
      <c r="S157" s="8">
        <f t="shared" si="52"/>
        <v>6</v>
      </c>
      <c r="T157" s="9" t="str">
        <f t="shared" si="57"/>
        <v/>
      </c>
      <c r="U157" s="3">
        <v>0</v>
      </c>
      <c r="V157" s="18"/>
      <c r="W157" s="3">
        <v>12</v>
      </c>
      <c r="X157" s="8">
        <f t="shared" si="53"/>
        <v>6</v>
      </c>
      <c r="Y157" s="9" t="str">
        <f t="shared" si="58"/>
        <v/>
      </c>
      <c r="Z157" s="3">
        <v>2</v>
      </c>
      <c r="AA157" s="18"/>
    </row>
    <row r="158" spans="1:27" ht="17" x14ac:dyDescent="0.5">
      <c r="A158" s="18"/>
      <c r="B158" s="3">
        <v>13</v>
      </c>
      <c r="C158" s="8">
        <f t="shared" si="49"/>
        <v>3</v>
      </c>
      <c r="D158" s="9" t="str">
        <f t="shared" si="54"/>
        <v/>
      </c>
      <c r="E158" s="3">
        <v>1</v>
      </c>
      <c r="F158" s="18"/>
      <c r="G158" s="18"/>
      <c r="H158" s="3">
        <v>13</v>
      </c>
      <c r="I158" s="8">
        <f t="shared" si="50"/>
        <v>3</v>
      </c>
      <c r="J158" s="9" t="str">
        <f t="shared" si="55"/>
        <v/>
      </c>
      <c r="K158" s="3">
        <v>3</v>
      </c>
      <c r="L158" s="18"/>
      <c r="M158" s="3">
        <v>13</v>
      </c>
      <c r="N158" s="8">
        <f t="shared" si="51"/>
        <v>3</v>
      </c>
      <c r="O158" s="9" t="str">
        <f t="shared" si="56"/>
        <v/>
      </c>
      <c r="P158" s="3">
        <v>3</v>
      </c>
      <c r="Q158" s="18"/>
      <c r="R158" s="3">
        <v>13</v>
      </c>
      <c r="S158" s="8">
        <f t="shared" si="52"/>
        <v>3</v>
      </c>
      <c r="T158" s="9" t="str">
        <f t="shared" si="57"/>
        <v/>
      </c>
      <c r="U158" s="3">
        <v>2</v>
      </c>
      <c r="V158" s="18"/>
      <c r="W158" s="3">
        <v>13</v>
      </c>
      <c r="X158" s="8">
        <f t="shared" si="53"/>
        <v>3</v>
      </c>
      <c r="Y158" s="9" t="str">
        <f t="shared" si="58"/>
        <v/>
      </c>
      <c r="Z158" s="3">
        <v>3</v>
      </c>
      <c r="AA158" s="18"/>
    </row>
    <row r="159" spans="1:27" ht="17" x14ac:dyDescent="0.5">
      <c r="A159" s="18"/>
      <c r="B159" s="3">
        <v>14</v>
      </c>
      <c r="C159" s="8">
        <f t="shared" si="49"/>
        <v>5</v>
      </c>
      <c r="D159" s="9" t="str">
        <f t="shared" si="54"/>
        <v/>
      </c>
      <c r="E159" s="3">
        <v>1</v>
      </c>
      <c r="F159" s="18"/>
      <c r="G159" s="18"/>
      <c r="H159" s="3">
        <v>14</v>
      </c>
      <c r="I159" s="8">
        <f t="shared" si="50"/>
        <v>5</v>
      </c>
      <c r="J159" s="9" t="str">
        <f t="shared" si="55"/>
        <v/>
      </c>
      <c r="K159" s="3">
        <v>2</v>
      </c>
      <c r="L159" s="18"/>
      <c r="M159" s="3">
        <v>14</v>
      </c>
      <c r="N159" s="8">
        <f t="shared" si="51"/>
        <v>5</v>
      </c>
      <c r="O159" s="9" t="str">
        <f t="shared" si="56"/>
        <v/>
      </c>
      <c r="P159" s="3">
        <v>5</v>
      </c>
      <c r="Q159" s="18"/>
      <c r="R159" s="3">
        <v>14</v>
      </c>
      <c r="S159" s="8">
        <f t="shared" si="52"/>
        <v>5</v>
      </c>
      <c r="T159" s="9" t="str">
        <f t="shared" si="57"/>
        <v/>
      </c>
      <c r="U159" s="3">
        <v>2</v>
      </c>
      <c r="V159" s="18"/>
      <c r="W159" s="3">
        <v>14</v>
      </c>
      <c r="X159" s="8">
        <f t="shared" si="53"/>
        <v>5</v>
      </c>
      <c r="Y159" s="9" t="str">
        <f t="shared" si="58"/>
        <v/>
      </c>
      <c r="Z159" s="3">
        <v>1</v>
      </c>
      <c r="AA159" s="18"/>
    </row>
    <row r="160" spans="1:27" ht="17" x14ac:dyDescent="0.5">
      <c r="A160" s="18"/>
      <c r="B160" s="3">
        <v>15</v>
      </c>
      <c r="C160" s="8">
        <f t="shared" si="49"/>
        <v>5</v>
      </c>
      <c r="D160" s="9" t="str">
        <f t="shared" si="54"/>
        <v/>
      </c>
      <c r="E160" s="3">
        <v>2</v>
      </c>
      <c r="F160" s="18"/>
      <c r="G160" s="18"/>
      <c r="H160" s="3">
        <v>15</v>
      </c>
      <c r="I160" s="8">
        <f t="shared" si="50"/>
        <v>5</v>
      </c>
      <c r="J160" s="9" t="str">
        <f t="shared" si="55"/>
        <v/>
      </c>
      <c r="K160" s="3">
        <v>1</v>
      </c>
      <c r="L160" s="18"/>
      <c r="M160" s="3">
        <v>15</v>
      </c>
      <c r="N160" s="8">
        <f t="shared" si="51"/>
        <v>5</v>
      </c>
      <c r="O160" s="9" t="str">
        <f t="shared" si="56"/>
        <v/>
      </c>
      <c r="P160" s="3">
        <v>5</v>
      </c>
      <c r="Q160" s="18"/>
      <c r="R160" s="3">
        <v>15</v>
      </c>
      <c r="S160" s="8">
        <f t="shared" si="52"/>
        <v>5</v>
      </c>
      <c r="T160" s="9" t="str">
        <f t="shared" si="57"/>
        <v/>
      </c>
      <c r="U160" s="3">
        <v>1</v>
      </c>
      <c r="V160" s="18"/>
      <c r="W160" s="3">
        <v>15</v>
      </c>
      <c r="X160" s="8">
        <f t="shared" si="53"/>
        <v>5</v>
      </c>
      <c r="Y160" s="9" t="str">
        <f t="shared" si="58"/>
        <v/>
      </c>
      <c r="Z160" s="3">
        <v>3</v>
      </c>
      <c r="AA160" s="18"/>
    </row>
    <row r="161" spans="1:27" ht="17" x14ac:dyDescent="0.5">
      <c r="A161" s="18"/>
      <c r="B161" s="3">
        <v>16</v>
      </c>
      <c r="C161" s="8">
        <f t="shared" si="49"/>
        <v>6</v>
      </c>
      <c r="D161" s="9" t="str">
        <f t="shared" si="54"/>
        <v/>
      </c>
      <c r="E161" s="3">
        <v>2</v>
      </c>
      <c r="F161" s="18"/>
      <c r="G161" s="18"/>
      <c r="H161" s="3">
        <v>16</v>
      </c>
      <c r="I161" s="8">
        <f t="shared" si="50"/>
        <v>6</v>
      </c>
      <c r="J161" s="9" t="str">
        <f t="shared" si="55"/>
        <v/>
      </c>
      <c r="K161" s="3">
        <v>1</v>
      </c>
      <c r="L161" s="18"/>
      <c r="M161" s="3">
        <v>16</v>
      </c>
      <c r="N161" s="8">
        <f t="shared" si="51"/>
        <v>6</v>
      </c>
      <c r="O161" s="9" t="str">
        <f t="shared" si="56"/>
        <v/>
      </c>
      <c r="P161" s="3">
        <v>6</v>
      </c>
      <c r="Q161" s="18"/>
      <c r="R161" s="3">
        <v>16</v>
      </c>
      <c r="S161" s="8">
        <f t="shared" si="52"/>
        <v>6</v>
      </c>
      <c r="T161" s="9" t="str">
        <f t="shared" si="57"/>
        <v/>
      </c>
      <c r="U161" s="3">
        <v>2</v>
      </c>
      <c r="V161" s="18"/>
      <c r="W161" s="3">
        <v>16</v>
      </c>
      <c r="X161" s="8">
        <f t="shared" si="53"/>
        <v>6</v>
      </c>
      <c r="Y161" s="9" t="str">
        <f t="shared" si="58"/>
        <v/>
      </c>
      <c r="Z161" s="3">
        <v>5</v>
      </c>
      <c r="AA161" s="18"/>
    </row>
    <row r="162" spans="1:27" ht="17" x14ac:dyDescent="0.5">
      <c r="A162" s="18"/>
      <c r="B162" s="3">
        <v>17</v>
      </c>
      <c r="C162" s="8">
        <f t="shared" si="49"/>
        <v>3</v>
      </c>
      <c r="D162" s="9" t="str">
        <f t="shared" si="54"/>
        <v/>
      </c>
      <c r="E162" s="3">
        <v>1</v>
      </c>
      <c r="F162" s="18"/>
      <c r="G162" s="18"/>
      <c r="H162" s="3">
        <v>17</v>
      </c>
      <c r="I162" s="8">
        <f t="shared" si="50"/>
        <v>3</v>
      </c>
      <c r="J162" s="9" t="str">
        <f t="shared" si="55"/>
        <v/>
      </c>
      <c r="K162" s="3">
        <v>2</v>
      </c>
      <c r="L162" s="18"/>
      <c r="M162" s="3">
        <v>17</v>
      </c>
      <c r="N162" s="8">
        <f t="shared" si="51"/>
        <v>3</v>
      </c>
      <c r="O162" s="9" t="str">
        <f t="shared" si="56"/>
        <v/>
      </c>
      <c r="P162" s="3">
        <v>1</v>
      </c>
      <c r="Q162" s="18"/>
      <c r="R162" s="3">
        <v>17</v>
      </c>
      <c r="S162" s="8">
        <f t="shared" si="52"/>
        <v>3</v>
      </c>
      <c r="T162" s="9" t="str">
        <f t="shared" si="57"/>
        <v/>
      </c>
      <c r="U162" s="3">
        <v>1</v>
      </c>
      <c r="V162" s="18"/>
      <c r="W162" s="3">
        <v>17</v>
      </c>
      <c r="X162" s="8">
        <f t="shared" si="53"/>
        <v>3</v>
      </c>
      <c r="Y162" s="9" t="str">
        <f t="shared" si="58"/>
        <v/>
      </c>
      <c r="Z162" s="3">
        <v>1</v>
      </c>
      <c r="AA162" s="18"/>
    </row>
    <row r="163" spans="1:27" ht="17" x14ac:dyDescent="0.5">
      <c r="A163" s="18"/>
      <c r="B163" s="3">
        <v>18</v>
      </c>
      <c r="C163" s="8">
        <f t="shared" si="49"/>
        <v>4</v>
      </c>
      <c r="D163" s="9" t="str">
        <f t="shared" si="54"/>
        <v/>
      </c>
      <c r="E163" s="3">
        <v>1</v>
      </c>
      <c r="F163" s="18"/>
      <c r="G163" s="18"/>
      <c r="H163" s="3">
        <v>18</v>
      </c>
      <c r="I163" s="8">
        <f t="shared" si="50"/>
        <v>4</v>
      </c>
      <c r="J163" s="9" t="str">
        <f t="shared" si="55"/>
        <v/>
      </c>
      <c r="K163" s="3">
        <v>4</v>
      </c>
      <c r="L163" s="18"/>
      <c r="M163" s="3">
        <v>18</v>
      </c>
      <c r="N163" s="8">
        <f t="shared" si="51"/>
        <v>4</v>
      </c>
      <c r="O163" s="9" t="str">
        <f t="shared" si="56"/>
        <v/>
      </c>
      <c r="P163" s="3">
        <v>4</v>
      </c>
      <c r="Q163" s="18"/>
      <c r="R163" s="3">
        <v>18</v>
      </c>
      <c r="S163" s="8">
        <f t="shared" si="52"/>
        <v>4</v>
      </c>
      <c r="T163" s="9" t="str">
        <f t="shared" si="57"/>
        <v/>
      </c>
      <c r="U163" s="3">
        <v>1</v>
      </c>
      <c r="V163" s="18"/>
      <c r="W163" s="3">
        <v>18</v>
      </c>
      <c r="X163" s="8">
        <f t="shared" si="53"/>
        <v>4</v>
      </c>
      <c r="Y163" s="9" t="str">
        <f t="shared" si="58"/>
        <v/>
      </c>
      <c r="Z163" s="3">
        <v>1</v>
      </c>
      <c r="AA163" s="18"/>
    </row>
    <row r="164" spans="1:27" ht="17" x14ac:dyDescent="0.5">
      <c r="A164" s="18"/>
      <c r="B164" s="3">
        <v>19</v>
      </c>
      <c r="C164" s="8">
        <f t="shared" si="49"/>
        <v>3</v>
      </c>
      <c r="D164" s="9" t="str">
        <f t="shared" si="54"/>
        <v/>
      </c>
      <c r="E164" s="3">
        <v>0</v>
      </c>
      <c r="F164" s="18"/>
      <c r="G164" s="18"/>
      <c r="H164" s="3">
        <v>19</v>
      </c>
      <c r="I164" s="8">
        <f t="shared" si="50"/>
        <v>3</v>
      </c>
      <c r="J164" s="9" t="str">
        <f t="shared" si="55"/>
        <v/>
      </c>
      <c r="K164" s="3">
        <v>1</v>
      </c>
      <c r="L164" s="18"/>
      <c r="M164" s="3">
        <v>19</v>
      </c>
      <c r="N164" s="8">
        <f t="shared" si="51"/>
        <v>3</v>
      </c>
      <c r="O164" s="9" t="str">
        <f t="shared" si="56"/>
        <v/>
      </c>
      <c r="P164" s="3">
        <v>2</v>
      </c>
      <c r="Q164" s="18"/>
      <c r="R164" s="3">
        <v>19</v>
      </c>
      <c r="S164" s="8">
        <f t="shared" si="52"/>
        <v>3</v>
      </c>
      <c r="T164" s="9" t="str">
        <f t="shared" si="57"/>
        <v/>
      </c>
      <c r="U164" s="3">
        <v>0</v>
      </c>
      <c r="V164" s="18"/>
      <c r="W164" s="3">
        <v>19</v>
      </c>
      <c r="X164" s="8">
        <f t="shared" si="53"/>
        <v>3</v>
      </c>
      <c r="Y164" s="9" t="str">
        <f t="shared" si="58"/>
        <v/>
      </c>
      <c r="Z164" s="3">
        <v>1</v>
      </c>
      <c r="AA164" s="18"/>
    </row>
    <row r="165" spans="1:27" ht="17" x14ac:dyDescent="0.5">
      <c r="A165" s="18"/>
      <c r="B165" s="3">
        <v>20</v>
      </c>
      <c r="C165" s="8">
        <f t="shared" si="49"/>
        <v>4</v>
      </c>
      <c r="D165" s="9" t="str">
        <f t="shared" si="54"/>
        <v/>
      </c>
      <c r="E165" s="3">
        <v>0</v>
      </c>
      <c r="F165" s="18"/>
      <c r="G165" s="18"/>
      <c r="H165" s="3">
        <v>20</v>
      </c>
      <c r="I165" s="8">
        <f t="shared" si="50"/>
        <v>4</v>
      </c>
      <c r="J165" s="9" t="str">
        <f t="shared" si="55"/>
        <v/>
      </c>
      <c r="K165" s="3">
        <v>0</v>
      </c>
      <c r="L165" s="18"/>
      <c r="M165" s="3">
        <v>20</v>
      </c>
      <c r="N165" s="8">
        <f t="shared" si="51"/>
        <v>4</v>
      </c>
      <c r="O165" s="9" t="str">
        <f t="shared" si="56"/>
        <v/>
      </c>
      <c r="P165" s="3">
        <v>4</v>
      </c>
      <c r="Q165" s="18"/>
      <c r="R165" s="3">
        <v>20</v>
      </c>
      <c r="S165" s="8">
        <f t="shared" si="52"/>
        <v>4</v>
      </c>
      <c r="T165" s="9" t="str">
        <f t="shared" si="57"/>
        <v/>
      </c>
      <c r="U165" s="3">
        <v>0</v>
      </c>
      <c r="V165" s="18"/>
      <c r="W165" s="3">
        <v>20</v>
      </c>
      <c r="X165" s="8">
        <f t="shared" si="53"/>
        <v>4</v>
      </c>
      <c r="Y165" s="9" t="str">
        <f t="shared" si="58"/>
        <v/>
      </c>
      <c r="Z165" s="3">
        <v>3</v>
      </c>
      <c r="AA165" s="18"/>
    </row>
    <row r="166" spans="1:27" ht="17" x14ac:dyDescent="0.5">
      <c r="A166" s="18"/>
      <c r="B166" s="3">
        <v>21</v>
      </c>
      <c r="C166" s="8">
        <f t="shared" si="49"/>
        <v>4</v>
      </c>
      <c r="D166" s="9" t="str">
        <f t="shared" si="54"/>
        <v/>
      </c>
      <c r="E166" s="3">
        <v>0</v>
      </c>
      <c r="F166" s="18"/>
      <c r="G166" s="18"/>
      <c r="H166" s="3">
        <v>21</v>
      </c>
      <c r="I166" s="8">
        <f t="shared" si="50"/>
        <v>4</v>
      </c>
      <c r="J166" s="9" t="str">
        <f t="shared" si="55"/>
        <v/>
      </c>
      <c r="K166" s="3">
        <v>2</v>
      </c>
      <c r="L166" s="18"/>
      <c r="M166" s="3">
        <v>21</v>
      </c>
      <c r="N166" s="8">
        <f t="shared" si="51"/>
        <v>4</v>
      </c>
      <c r="O166" s="9" t="str">
        <f t="shared" si="56"/>
        <v/>
      </c>
      <c r="P166" s="3">
        <v>4</v>
      </c>
      <c r="Q166" s="18"/>
      <c r="R166" s="3">
        <v>21</v>
      </c>
      <c r="S166" s="8">
        <f t="shared" si="52"/>
        <v>4</v>
      </c>
      <c r="T166" s="9" t="str">
        <f t="shared" si="57"/>
        <v/>
      </c>
      <c r="U166" s="3">
        <v>0</v>
      </c>
      <c r="V166" s="18"/>
      <c r="W166" s="3">
        <v>21</v>
      </c>
      <c r="X166" s="8">
        <f t="shared" si="53"/>
        <v>4</v>
      </c>
      <c r="Y166" s="9" t="str">
        <f t="shared" si="58"/>
        <v/>
      </c>
      <c r="Z166" s="3">
        <v>2</v>
      </c>
      <c r="AA166" s="18"/>
    </row>
    <row r="167" spans="1:27" ht="17" x14ac:dyDescent="0.5">
      <c r="A167" s="18"/>
      <c r="B167" s="3">
        <v>22</v>
      </c>
      <c r="C167" s="8">
        <f t="shared" si="49"/>
        <v>5</v>
      </c>
      <c r="D167" s="9" t="str">
        <f t="shared" si="54"/>
        <v/>
      </c>
      <c r="E167" s="3">
        <v>0</v>
      </c>
      <c r="F167" s="18"/>
      <c r="G167" s="18"/>
      <c r="H167" s="3">
        <v>22</v>
      </c>
      <c r="I167" s="8">
        <f t="shared" si="50"/>
        <v>5</v>
      </c>
      <c r="J167" s="9" t="str">
        <f t="shared" si="55"/>
        <v/>
      </c>
      <c r="K167" s="3">
        <v>5</v>
      </c>
      <c r="L167" s="18"/>
      <c r="M167" s="3">
        <v>22</v>
      </c>
      <c r="N167" s="8">
        <f t="shared" si="51"/>
        <v>5</v>
      </c>
      <c r="O167" s="9" t="str">
        <f t="shared" si="56"/>
        <v/>
      </c>
      <c r="P167" s="3">
        <v>5</v>
      </c>
      <c r="Q167" s="18"/>
      <c r="R167" s="3">
        <v>22</v>
      </c>
      <c r="S167" s="8">
        <f t="shared" si="52"/>
        <v>5</v>
      </c>
      <c r="T167" s="9" t="str">
        <f t="shared" si="57"/>
        <v/>
      </c>
      <c r="U167" s="3">
        <v>0</v>
      </c>
      <c r="V167" s="18"/>
      <c r="W167" s="3">
        <v>22</v>
      </c>
      <c r="X167" s="8">
        <f t="shared" si="53"/>
        <v>5</v>
      </c>
      <c r="Y167" s="9" t="str">
        <f t="shared" si="58"/>
        <v/>
      </c>
      <c r="Z167" s="3">
        <v>4</v>
      </c>
      <c r="AA167" s="18"/>
    </row>
    <row r="168" spans="1:27" ht="17" x14ac:dyDescent="0.5">
      <c r="A168" s="18"/>
      <c r="B168" s="3">
        <v>23</v>
      </c>
      <c r="C168" s="8">
        <f t="shared" si="49"/>
        <v>4</v>
      </c>
      <c r="D168" s="9" t="str">
        <f t="shared" si="54"/>
        <v/>
      </c>
      <c r="E168" s="3">
        <v>1</v>
      </c>
      <c r="F168" s="18"/>
      <c r="G168" s="18"/>
      <c r="H168" s="3">
        <v>23</v>
      </c>
      <c r="I168" s="8">
        <f t="shared" si="50"/>
        <v>4</v>
      </c>
      <c r="J168" s="9" t="str">
        <f t="shared" si="55"/>
        <v/>
      </c>
      <c r="K168" s="3">
        <v>2</v>
      </c>
      <c r="L168" s="18"/>
      <c r="M168" s="3">
        <v>23</v>
      </c>
      <c r="N168" s="8">
        <f t="shared" si="51"/>
        <v>4</v>
      </c>
      <c r="O168" s="9" t="str">
        <f t="shared" si="56"/>
        <v/>
      </c>
      <c r="P168" s="3">
        <v>4</v>
      </c>
      <c r="Q168" s="18"/>
      <c r="R168" s="3">
        <v>23</v>
      </c>
      <c r="S168" s="8">
        <f t="shared" si="52"/>
        <v>4</v>
      </c>
      <c r="T168" s="9" t="str">
        <f t="shared" si="57"/>
        <v/>
      </c>
      <c r="U168" s="3">
        <v>0</v>
      </c>
      <c r="V168" s="18"/>
      <c r="W168" s="3">
        <v>23</v>
      </c>
      <c r="X168" s="8">
        <f t="shared" si="53"/>
        <v>4</v>
      </c>
      <c r="Y168" s="9" t="str">
        <f t="shared" si="58"/>
        <v/>
      </c>
      <c r="Z168" s="3">
        <v>0</v>
      </c>
      <c r="AA168" s="18"/>
    </row>
    <row r="169" spans="1:27" ht="17" x14ac:dyDescent="0.5">
      <c r="A169" s="18"/>
      <c r="B169" s="3">
        <v>24</v>
      </c>
      <c r="C169" s="8">
        <f t="shared" si="49"/>
        <v>4</v>
      </c>
      <c r="D169" s="9" t="str">
        <f t="shared" si="54"/>
        <v/>
      </c>
      <c r="E169" s="3">
        <v>2</v>
      </c>
      <c r="F169" s="18"/>
      <c r="G169" s="18"/>
      <c r="H169" s="3">
        <v>24</v>
      </c>
      <c r="I169" s="8">
        <f t="shared" si="50"/>
        <v>4</v>
      </c>
      <c r="J169" s="9" t="str">
        <f t="shared" si="55"/>
        <v/>
      </c>
      <c r="K169" s="3">
        <v>2</v>
      </c>
      <c r="L169" s="18"/>
      <c r="M169" s="3">
        <v>24</v>
      </c>
      <c r="N169" s="8">
        <f t="shared" si="51"/>
        <v>4</v>
      </c>
      <c r="O169" s="9" t="str">
        <f t="shared" si="56"/>
        <v/>
      </c>
      <c r="P169" s="3">
        <v>1</v>
      </c>
      <c r="Q169" s="18"/>
      <c r="R169" s="3">
        <v>24</v>
      </c>
      <c r="S169" s="8">
        <f t="shared" si="52"/>
        <v>4</v>
      </c>
      <c r="T169" s="9" t="str">
        <f t="shared" si="57"/>
        <v/>
      </c>
      <c r="U169" s="3">
        <v>1</v>
      </c>
      <c r="V169" s="18"/>
      <c r="W169" s="3">
        <v>24</v>
      </c>
      <c r="X169" s="8">
        <f t="shared" si="53"/>
        <v>4</v>
      </c>
      <c r="Y169" s="9" t="str">
        <f t="shared" si="58"/>
        <v/>
      </c>
      <c r="Z169" s="3">
        <v>1</v>
      </c>
      <c r="AA169" s="18"/>
    </row>
    <row r="170" spans="1:27" ht="17" x14ac:dyDescent="0.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</row>
    <row r="171" spans="1:27" ht="17" x14ac:dyDescent="0.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</row>
    <row r="172" spans="1:27" s="2" customFormat="1" ht="18.5" x14ac:dyDescent="0.5">
      <c r="A172" s="18"/>
      <c r="B172" s="96" t="str">
        <f>'Register (fill in)'!B33</f>
        <v>Student AE</v>
      </c>
      <c r="C172" s="97"/>
      <c r="D172" s="97"/>
      <c r="E172" s="98"/>
      <c r="F172" s="18"/>
      <c r="G172" s="18"/>
      <c r="H172" s="96" t="str">
        <f>'Register (fill in)'!B34</f>
        <v>Student AF</v>
      </c>
      <c r="I172" s="97"/>
      <c r="J172" s="97"/>
      <c r="K172" s="98"/>
      <c r="L172" s="18"/>
      <c r="M172" s="96" t="str">
        <f>'Register (fill in)'!B35</f>
        <v>Student AG</v>
      </c>
      <c r="N172" s="97"/>
      <c r="O172" s="97"/>
      <c r="P172" s="98"/>
      <c r="Q172" s="18"/>
      <c r="R172" s="96" t="str">
        <f>'Register (fill in)'!B36</f>
        <v>Student AH</v>
      </c>
      <c r="S172" s="97"/>
      <c r="T172" s="97"/>
      <c r="U172" s="98"/>
      <c r="V172" s="18"/>
      <c r="W172" s="96" t="str">
        <f>'Register (fill in)'!B37</f>
        <v>Student AI</v>
      </c>
      <c r="X172" s="97"/>
      <c r="Y172" s="97"/>
      <c r="Z172" s="98"/>
      <c r="AA172" s="18"/>
    </row>
    <row r="173" spans="1:27" ht="17" x14ac:dyDescent="0.5">
      <c r="A173" s="18"/>
      <c r="B173" s="4" t="s">
        <v>0</v>
      </c>
      <c r="C173" s="4" t="s">
        <v>23</v>
      </c>
      <c r="D173" s="7"/>
      <c r="E173" s="4" t="s">
        <v>6</v>
      </c>
      <c r="F173" s="18"/>
      <c r="G173" s="18"/>
      <c r="H173" s="4" t="s">
        <v>0</v>
      </c>
      <c r="I173" s="4" t="s">
        <v>23</v>
      </c>
      <c r="J173" s="7"/>
      <c r="K173" s="4" t="s">
        <v>6</v>
      </c>
      <c r="L173" s="18"/>
      <c r="M173" s="4" t="s">
        <v>0</v>
      </c>
      <c r="N173" s="4" t="s">
        <v>23</v>
      </c>
      <c r="O173" s="7"/>
      <c r="P173" s="4" t="s">
        <v>6</v>
      </c>
      <c r="Q173" s="18"/>
      <c r="R173" s="4" t="s">
        <v>0</v>
      </c>
      <c r="S173" s="4" t="s">
        <v>23</v>
      </c>
      <c r="T173" s="7"/>
      <c r="U173" s="4" t="s">
        <v>6</v>
      </c>
      <c r="V173" s="18"/>
      <c r="W173" s="4" t="s">
        <v>0</v>
      </c>
      <c r="X173" s="4" t="s">
        <v>23</v>
      </c>
      <c r="Y173" s="7"/>
      <c r="Z173" s="4" t="s">
        <v>6</v>
      </c>
      <c r="AA173" s="18"/>
    </row>
    <row r="174" spans="1:27" ht="17" x14ac:dyDescent="0.5">
      <c r="A174" s="18"/>
      <c r="B174" s="3">
        <v>1</v>
      </c>
      <c r="C174" s="8">
        <f t="shared" ref="C174:C197" si="59">C6</f>
        <v>3</v>
      </c>
      <c r="D174" s="9" t="str">
        <f>IF(E174&gt;C174,"E","")</f>
        <v/>
      </c>
      <c r="E174" s="3">
        <v>2</v>
      </c>
      <c r="F174" s="18"/>
      <c r="G174" s="18"/>
      <c r="H174" s="3">
        <v>1</v>
      </c>
      <c r="I174" s="8">
        <f t="shared" ref="I174:I197" si="60">C6</f>
        <v>3</v>
      </c>
      <c r="J174" s="9" t="str">
        <f>IF(K174&gt;I174,"E","")</f>
        <v/>
      </c>
      <c r="K174" s="3">
        <v>2</v>
      </c>
      <c r="L174" s="18"/>
      <c r="M174" s="3">
        <v>1</v>
      </c>
      <c r="N174" s="8">
        <f t="shared" ref="N174:N197" si="61">C6</f>
        <v>3</v>
      </c>
      <c r="O174" s="9" t="str">
        <f>IF(P174&gt;N174,"E","")</f>
        <v/>
      </c>
      <c r="P174" s="3">
        <v>3</v>
      </c>
      <c r="Q174" s="18"/>
      <c r="R174" s="3">
        <v>1</v>
      </c>
      <c r="S174" s="8">
        <f t="shared" ref="S174:S197" si="62">C6</f>
        <v>3</v>
      </c>
      <c r="T174" s="9" t="str">
        <f>IF(U174&gt;S174,"E","")</f>
        <v/>
      </c>
      <c r="U174" s="3">
        <v>1</v>
      </c>
      <c r="V174" s="18"/>
      <c r="W174" s="3">
        <v>1</v>
      </c>
      <c r="X174" s="8">
        <f t="shared" ref="X174:X197" si="63">C6</f>
        <v>3</v>
      </c>
      <c r="Y174" s="9" t="str">
        <f>IF(Z174&gt;X174,"E","")</f>
        <v/>
      </c>
      <c r="Z174" s="3">
        <v>3</v>
      </c>
      <c r="AA174" s="18"/>
    </row>
    <row r="175" spans="1:27" ht="17" x14ac:dyDescent="0.5">
      <c r="A175" s="18"/>
      <c r="B175" s="3">
        <v>2</v>
      </c>
      <c r="C175" s="8">
        <f t="shared" si="59"/>
        <v>4</v>
      </c>
      <c r="D175" s="9" t="str">
        <f t="shared" ref="D175:D197" si="64">IF(E175&gt;C175,"E","")</f>
        <v/>
      </c>
      <c r="E175" s="3">
        <v>2</v>
      </c>
      <c r="F175" s="18"/>
      <c r="G175" s="18"/>
      <c r="H175" s="3">
        <v>2</v>
      </c>
      <c r="I175" s="8">
        <f t="shared" si="60"/>
        <v>4</v>
      </c>
      <c r="J175" s="9" t="str">
        <f t="shared" ref="J175:J197" si="65">IF(K175&gt;I175,"E","")</f>
        <v/>
      </c>
      <c r="K175" s="3">
        <v>2</v>
      </c>
      <c r="L175" s="18"/>
      <c r="M175" s="3">
        <v>2</v>
      </c>
      <c r="N175" s="8">
        <f t="shared" si="61"/>
        <v>4</v>
      </c>
      <c r="O175" s="9" t="str">
        <f t="shared" ref="O175:O197" si="66">IF(P175&gt;N175,"E","")</f>
        <v/>
      </c>
      <c r="P175" s="3">
        <v>4</v>
      </c>
      <c r="Q175" s="18"/>
      <c r="R175" s="3">
        <v>2</v>
      </c>
      <c r="S175" s="8">
        <f t="shared" si="62"/>
        <v>4</v>
      </c>
      <c r="T175" s="9" t="str">
        <f t="shared" ref="T175:T197" si="67">IF(U175&gt;S175,"E","")</f>
        <v/>
      </c>
      <c r="U175" s="3">
        <v>1</v>
      </c>
      <c r="V175" s="18"/>
      <c r="W175" s="3">
        <v>2</v>
      </c>
      <c r="X175" s="8">
        <f t="shared" si="63"/>
        <v>4</v>
      </c>
      <c r="Y175" s="9" t="str">
        <f t="shared" ref="Y175:Y197" si="68">IF(Z175&gt;X175,"E","")</f>
        <v/>
      </c>
      <c r="Z175" s="3">
        <v>4</v>
      </c>
      <c r="AA175" s="18"/>
    </row>
    <row r="176" spans="1:27" ht="17" x14ac:dyDescent="0.5">
      <c r="A176" s="18"/>
      <c r="B176" s="3">
        <v>3</v>
      </c>
      <c r="C176" s="8">
        <f t="shared" si="59"/>
        <v>3</v>
      </c>
      <c r="D176" s="9" t="str">
        <f t="shared" si="64"/>
        <v/>
      </c>
      <c r="E176" s="3">
        <v>2</v>
      </c>
      <c r="F176" s="18"/>
      <c r="G176" s="18"/>
      <c r="H176" s="3">
        <v>3</v>
      </c>
      <c r="I176" s="8">
        <f t="shared" si="60"/>
        <v>3</v>
      </c>
      <c r="J176" s="9" t="str">
        <f t="shared" si="65"/>
        <v/>
      </c>
      <c r="K176" s="3">
        <v>2</v>
      </c>
      <c r="L176" s="18"/>
      <c r="M176" s="3">
        <v>3</v>
      </c>
      <c r="N176" s="8">
        <f t="shared" si="61"/>
        <v>3</v>
      </c>
      <c r="O176" s="9" t="str">
        <f t="shared" si="66"/>
        <v/>
      </c>
      <c r="P176" s="3">
        <v>2</v>
      </c>
      <c r="Q176" s="18"/>
      <c r="R176" s="3">
        <v>3</v>
      </c>
      <c r="S176" s="8">
        <f t="shared" si="62"/>
        <v>3</v>
      </c>
      <c r="T176" s="9" t="str">
        <f t="shared" si="67"/>
        <v/>
      </c>
      <c r="U176" s="3">
        <v>1</v>
      </c>
      <c r="V176" s="18"/>
      <c r="W176" s="3">
        <v>3</v>
      </c>
      <c r="X176" s="8">
        <f t="shared" si="63"/>
        <v>3</v>
      </c>
      <c r="Y176" s="9" t="str">
        <f t="shared" si="68"/>
        <v/>
      </c>
      <c r="Z176" s="3">
        <v>2</v>
      </c>
      <c r="AA176" s="18"/>
    </row>
    <row r="177" spans="1:27" ht="17" x14ac:dyDescent="0.5">
      <c r="A177" s="18"/>
      <c r="B177" s="3">
        <v>4</v>
      </c>
      <c r="C177" s="8">
        <f t="shared" si="59"/>
        <v>4</v>
      </c>
      <c r="D177" s="9" t="str">
        <f t="shared" si="64"/>
        <v/>
      </c>
      <c r="E177" s="3">
        <v>2</v>
      </c>
      <c r="F177" s="18"/>
      <c r="G177" s="18"/>
      <c r="H177" s="3">
        <v>4</v>
      </c>
      <c r="I177" s="8">
        <f t="shared" si="60"/>
        <v>4</v>
      </c>
      <c r="J177" s="9" t="str">
        <f t="shared" si="65"/>
        <v/>
      </c>
      <c r="K177" s="3">
        <v>2</v>
      </c>
      <c r="L177" s="18"/>
      <c r="M177" s="3">
        <v>4</v>
      </c>
      <c r="N177" s="8">
        <f t="shared" si="61"/>
        <v>4</v>
      </c>
      <c r="O177" s="9" t="str">
        <f t="shared" si="66"/>
        <v/>
      </c>
      <c r="P177" s="3">
        <v>2</v>
      </c>
      <c r="Q177" s="18"/>
      <c r="R177" s="3">
        <v>4</v>
      </c>
      <c r="S177" s="8">
        <f t="shared" si="62"/>
        <v>4</v>
      </c>
      <c r="T177" s="9" t="str">
        <f t="shared" si="67"/>
        <v/>
      </c>
      <c r="U177" s="3">
        <v>0</v>
      </c>
      <c r="V177" s="18"/>
      <c r="W177" s="3">
        <v>4</v>
      </c>
      <c r="X177" s="8">
        <f t="shared" si="63"/>
        <v>4</v>
      </c>
      <c r="Y177" s="9" t="str">
        <f t="shared" si="68"/>
        <v/>
      </c>
      <c r="Z177" s="3">
        <v>2</v>
      </c>
      <c r="AA177" s="18"/>
    </row>
    <row r="178" spans="1:27" ht="17" x14ac:dyDescent="0.5">
      <c r="A178" s="18"/>
      <c r="B178" s="3">
        <v>5</v>
      </c>
      <c r="C178" s="8">
        <f t="shared" si="59"/>
        <v>4</v>
      </c>
      <c r="D178" s="9" t="str">
        <f t="shared" si="64"/>
        <v/>
      </c>
      <c r="E178" s="3">
        <v>3</v>
      </c>
      <c r="F178" s="18"/>
      <c r="G178" s="18"/>
      <c r="H178" s="3">
        <v>5</v>
      </c>
      <c r="I178" s="8">
        <f t="shared" si="60"/>
        <v>4</v>
      </c>
      <c r="J178" s="9" t="str">
        <f t="shared" si="65"/>
        <v/>
      </c>
      <c r="K178" s="3">
        <v>1</v>
      </c>
      <c r="L178" s="18"/>
      <c r="M178" s="3">
        <v>5</v>
      </c>
      <c r="N178" s="8">
        <f t="shared" si="61"/>
        <v>4</v>
      </c>
      <c r="O178" s="9" t="str">
        <f t="shared" si="66"/>
        <v/>
      </c>
      <c r="P178" s="3">
        <v>3</v>
      </c>
      <c r="Q178" s="18"/>
      <c r="R178" s="3">
        <v>5</v>
      </c>
      <c r="S178" s="8">
        <f t="shared" si="62"/>
        <v>4</v>
      </c>
      <c r="T178" s="9" t="str">
        <f t="shared" si="67"/>
        <v/>
      </c>
      <c r="U178" s="3">
        <v>0</v>
      </c>
      <c r="V178" s="18"/>
      <c r="W178" s="3">
        <v>5</v>
      </c>
      <c r="X178" s="8">
        <f t="shared" si="63"/>
        <v>4</v>
      </c>
      <c r="Y178" s="9" t="str">
        <f t="shared" si="68"/>
        <v/>
      </c>
      <c r="Z178" s="3">
        <v>4</v>
      </c>
      <c r="AA178" s="18"/>
    </row>
    <row r="179" spans="1:27" ht="17" x14ac:dyDescent="0.5">
      <c r="A179" s="18"/>
      <c r="B179" s="3">
        <v>6</v>
      </c>
      <c r="C179" s="8">
        <f t="shared" si="59"/>
        <v>2</v>
      </c>
      <c r="D179" s="9" t="str">
        <f t="shared" si="64"/>
        <v/>
      </c>
      <c r="E179" s="3">
        <v>2</v>
      </c>
      <c r="F179" s="18"/>
      <c r="G179" s="18"/>
      <c r="H179" s="3">
        <v>6</v>
      </c>
      <c r="I179" s="8">
        <f t="shared" si="60"/>
        <v>2</v>
      </c>
      <c r="J179" s="9" t="str">
        <f t="shared" si="65"/>
        <v/>
      </c>
      <c r="K179" s="3">
        <v>2</v>
      </c>
      <c r="L179" s="18"/>
      <c r="M179" s="3">
        <v>6</v>
      </c>
      <c r="N179" s="8">
        <f t="shared" si="61"/>
        <v>2</v>
      </c>
      <c r="O179" s="9" t="str">
        <f t="shared" si="66"/>
        <v/>
      </c>
      <c r="P179" s="3">
        <v>2</v>
      </c>
      <c r="Q179" s="18"/>
      <c r="R179" s="3">
        <v>6</v>
      </c>
      <c r="S179" s="8">
        <f t="shared" si="62"/>
        <v>2</v>
      </c>
      <c r="T179" s="9" t="str">
        <f t="shared" si="67"/>
        <v/>
      </c>
      <c r="U179" s="3">
        <v>2</v>
      </c>
      <c r="V179" s="18"/>
      <c r="W179" s="3">
        <v>6</v>
      </c>
      <c r="X179" s="8">
        <f t="shared" si="63"/>
        <v>2</v>
      </c>
      <c r="Y179" s="9" t="str">
        <f t="shared" si="68"/>
        <v/>
      </c>
      <c r="Z179" s="3">
        <v>2</v>
      </c>
      <c r="AA179" s="18"/>
    </row>
    <row r="180" spans="1:27" ht="17" x14ac:dyDescent="0.5">
      <c r="A180" s="18"/>
      <c r="B180" s="3">
        <v>7</v>
      </c>
      <c r="C180" s="8">
        <f t="shared" si="59"/>
        <v>4</v>
      </c>
      <c r="D180" s="9" t="str">
        <f t="shared" si="64"/>
        <v/>
      </c>
      <c r="E180" s="3">
        <v>1</v>
      </c>
      <c r="F180" s="18"/>
      <c r="G180" s="18"/>
      <c r="H180" s="3">
        <v>7</v>
      </c>
      <c r="I180" s="8">
        <f t="shared" si="60"/>
        <v>4</v>
      </c>
      <c r="J180" s="9" t="str">
        <f t="shared" si="65"/>
        <v/>
      </c>
      <c r="K180" s="3">
        <v>1</v>
      </c>
      <c r="L180" s="18"/>
      <c r="M180" s="3">
        <v>7</v>
      </c>
      <c r="N180" s="8">
        <f t="shared" si="61"/>
        <v>4</v>
      </c>
      <c r="O180" s="9" t="str">
        <f t="shared" si="66"/>
        <v/>
      </c>
      <c r="P180" s="3">
        <v>4</v>
      </c>
      <c r="Q180" s="18"/>
      <c r="R180" s="3">
        <v>7</v>
      </c>
      <c r="S180" s="8">
        <f t="shared" si="62"/>
        <v>4</v>
      </c>
      <c r="T180" s="9" t="str">
        <f t="shared" si="67"/>
        <v/>
      </c>
      <c r="U180" s="3">
        <v>2</v>
      </c>
      <c r="V180" s="18"/>
      <c r="W180" s="3">
        <v>7</v>
      </c>
      <c r="X180" s="8">
        <f t="shared" si="63"/>
        <v>4</v>
      </c>
      <c r="Y180" s="9" t="str">
        <f t="shared" si="68"/>
        <v/>
      </c>
      <c r="Z180" s="3">
        <v>4</v>
      </c>
      <c r="AA180" s="18"/>
    </row>
    <row r="181" spans="1:27" ht="17" x14ac:dyDescent="0.5">
      <c r="A181" s="18"/>
      <c r="B181" s="3">
        <v>8</v>
      </c>
      <c r="C181" s="8">
        <f t="shared" si="59"/>
        <v>5</v>
      </c>
      <c r="D181" s="9" t="str">
        <f t="shared" si="64"/>
        <v/>
      </c>
      <c r="E181" s="3">
        <v>2</v>
      </c>
      <c r="F181" s="18"/>
      <c r="G181" s="18"/>
      <c r="H181" s="3">
        <v>8</v>
      </c>
      <c r="I181" s="8">
        <f t="shared" si="60"/>
        <v>5</v>
      </c>
      <c r="J181" s="9" t="str">
        <f t="shared" si="65"/>
        <v/>
      </c>
      <c r="K181" s="3">
        <v>1</v>
      </c>
      <c r="L181" s="18"/>
      <c r="M181" s="3">
        <v>8</v>
      </c>
      <c r="N181" s="8">
        <f t="shared" si="61"/>
        <v>5</v>
      </c>
      <c r="O181" s="9" t="str">
        <f t="shared" si="66"/>
        <v/>
      </c>
      <c r="P181" s="3">
        <v>5</v>
      </c>
      <c r="Q181" s="18"/>
      <c r="R181" s="3">
        <v>8</v>
      </c>
      <c r="S181" s="8">
        <f t="shared" si="62"/>
        <v>5</v>
      </c>
      <c r="T181" s="9" t="str">
        <f t="shared" si="67"/>
        <v/>
      </c>
      <c r="U181" s="3">
        <v>4</v>
      </c>
      <c r="V181" s="18"/>
      <c r="W181" s="3">
        <v>8</v>
      </c>
      <c r="X181" s="8">
        <f t="shared" si="63"/>
        <v>5</v>
      </c>
      <c r="Y181" s="9" t="str">
        <f t="shared" si="68"/>
        <v/>
      </c>
      <c r="Z181" s="3">
        <v>2</v>
      </c>
      <c r="AA181" s="18"/>
    </row>
    <row r="182" spans="1:27" ht="17" x14ac:dyDescent="0.5">
      <c r="A182" s="18"/>
      <c r="B182" s="3">
        <v>9</v>
      </c>
      <c r="C182" s="8">
        <f t="shared" si="59"/>
        <v>5</v>
      </c>
      <c r="D182" s="9" t="str">
        <f t="shared" si="64"/>
        <v/>
      </c>
      <c r="E182" s="3">
        <v>1</v>
      </c>
      <c r="F182" s="18"/>
      <c r="G182" s="18"/>
      <c r="H182" s="3">
        <v>9</v>
      </c>
      <c r="I182" s="8">
        <f t="shared" si="60"/>
        <v>5</v>
      </c>
      <c r="J182" s="9" t="str">
        <f t="shared" si="65"/>
        <v/>
      </c>
      <c r="K182" s="3">
        <v>1</v>
      </c>
      <c r="L182" s="18"/>
      <c r="M182" s="3">
        <v>9</v>
      </c>
      <c r="N182" s="8">
        <f t="shared" si="61"/>
        <v>5</v>
      </c>
      <c r="O182" s="9" t="str">
        <f t="shared" si="66"/>
        <v/>
      </c>
      <c r="P182" s="3">
        <v>4</v>
      </c>
      <c r="Q182" s="18"/>
      <c r="R182" s="3">
        <v>9</v>
      </c>
      <c r="S182" s="8">
        <f t="shared" si="62"/>
        <v>5</v>
      </c>
      <c r="T182" s="9" t="str">
        <f t="shared" si="67"/>
        <v/>
      </c>
      <c r="U182" s="3">
        <v>4</v>
      </c>
      <c r="V182" s="18"/>
      <c r="W182" s="3">
        <v>9</v>
      </c>
      <c r="X182" s="8">
        <f t="shared" si="63"/>
        <v>5</v>
      </c>
      <c r="Y182" s="9" t="str">
        <f t="shared" si="68"/>
        <v/>
      </c>
      <c r="Z182" s="3">
        <v>5</v>
      </c>
      <c r="AA182" s="18"/>
    </row>
    <row r="183" spans="1:27" ht="17" x14ac:dyDescent="0.5">
      <c r="A183" s="18"/>
      <c r="B183" s="3">
        <v>10</v>
      </c>
      <c r="C183" s="8">
        <f t="shared" si="59"/>
        <v>3</v>
      </c>
      <c r="D183" s="9" t="str">
        <f t="shared" si="64"/>
        <v/>
      </c>
      <c r="E183" s="3">
        <v>0</v>
      </c>
      <c r="F183" s="18"/>
      <c r="G183" s="18"/>
      <c r="H183" s="3">
        <v>10</v>
      </c>
      <c r="I183" s="8">
        <f t="shared" si="60"/>
        <v>3</v>
      </c>
      <c r="J183" s="9" t="str">
        <f t="shared" si="65"/>
        <v/>
      </c>
      <c r="K183" s="3">
        <v>2</v>
      </c>
      <c r="L183" s="18"/>
      <c r="M183" s="3">
        <v>10</v>
      </c>
      <c r="N183" s="8">
        <f t="shared" si="61"/>
        <v>3</v>
      </c>
      <c r="O183" s="9" t="str">
        <f t="shared" si="66"/>
        <v/>
      </c>
      <c r="P183" s="3">
        <v>3</v>
      </c>
      <c r="Q183" s="18"/>
      <c r="R183" s="3">
        <v>10</v>
      </c>
      <c r="S183" s="8">
        <f t="shared" si="62"/>
        <v>3</v>
      </c>
      <c r="T183" s="9" t="str">
        <f t="shared" si="67"/>
        <v/>
      </c>
      <c r="U183" s="3">
        <v>1</v>
      </c>
      <c r="V183" s="18"/>
      <c r="W183" s="3">
        <v>10</v>
      </c>
      <c r="X183" s="8">
        <f t="shared" si="63"/>
        <v>3</v>
      </c>
      <c r="Y183" s="9" t="str">
        <f t="shared" si="68"/>
        <v/>
      </c>
      <c r="Z183" s="3">
        <v>3</v>
      </c>
      <c r="AA183" s="18"/>
    </row>
    <row r="184" spans="1:27" ht="17" x14ac:dyDescent="0.5">
      <c r="A184" s="18"/>
      <c r="B184" s="3">
        <v>11</v>
      </c>
      <c r="C184" s="8">
        <f t="shared" si="59"/>
        <v>7</v>
      </c>
      <c r="D184" s="9" t="str">
        <f t="shared" si="64"/>
        <v/>
      </c>
      <c r="E184" s="3">
        <v>1</v>
      </c>
      <c r="F184" s="18"/>
      <c r="G184" s="18"/>
      <c r="H184" s="3">
        <v>11</v>
      </c>
      <c r="I184" s="8">
        <f t="shared" si="60"/>
        <v>7</v>
      </c>
      <c r="J184" s="9" t="str">
        <f t="shared" si="65"/>
        <v/>
      </c>
      <c r="K184" s="3">
        <v>1</v>
      </c>
      <c r="L184" s="18"/>
      <c r="M184" s="3">
        <v>11</v>
      </c>
      <c r="N184" s="8">
        <f t="shared" si="61"/>
        <v>7</v>
      </c>
      <c r="O184" s="9" t="str">
        <f t="shared" si="66"/>
        <v/>
      </c>
      <c r="P184" s="3">
        <v>0</v>
      </c>
      <c r="Q184" s="18"/>
      <c r="R184" s="3">
        <v>11</v>
      </c>
      <c r="S184" s="8">
        <f t="shared" si="62"/>
        <v>7</v>
      </c>
      <c r="T184" s="9" t="str">
        <f t="shared" si="67"/>
        <v/>
      </c>
      <c r="U184" s="3">
        <v>2</v>
      </c>
      <c r="V184" s="18"/>
      <c r="W184" s="3">
        <v>11</v>
      </c>
      <c r="X184" s="8">
        <f t="shared" si="63"/>
        <v>7</v>
      </c>
      <c r="Y184" s="9" t="str">
        <f t="shared" si="68"/>
        <v/>
      </c>
      <c r="Z184" s="3">
        <v>2</v>
      </c>
      <c r="AA184" s="18"/>
    </row>
    <row r="185" spans="1:27" ht="17" x14ac:dyDescent="0.5">
      <c r="A185" s="18"/>
      <c r="B185" s="3">
        <v>12</v>
      </c>
      <c r="C185" s="8">
        <f t="shared" si="59"/>
        <v>6</v>
      </c>
      <c r="D185" s="9" t="str">
        <f t="shared" si="64"/>
        <v/>
      </c>
      <c r="E185" s="3">
        <v>0</v>
      </c>
      <c r="F185" s="18"/>
      <c r="G185" s="18"/>
      <c r="H185" s="3">
        <v>12</v>
      </c>
      <c r="I185" s="8">
        <f t="shared" si="60"/>
        <v>6</v>
      </c>
      <c r="J185" s="9" t="str">
        <f t="shared" si="65"/>
        <v/>
      </c>
      <c r="K185" s="3">
        <v>1</v>
      </c>
      <c r="L185" s="18"/>
      <c r="M185" s="3">
        <v>12</v>
      </c>
      <c r="N185" s="8">
        <f t="shared" si="61"/>
        <v>6</v>
      </c>
      <c r="O185" s="9" t="str">
        <f t="shared" si="66"/>
        <v/>
      </c>
      <c r="P185" s="3">
        <v>6</v>
      </c>
      <c r="Q185" s="18"/>
      <c r="R185" s="3">
        <v>12</v>
      </c>
      <c r="S185" s="8">
        <f t="shared" si="62"/>
        <v>6</v>
      </c>
      <c r="T185" s="9" t="str">
        <f t="shared" si="67"/>
        <v/>
      </c>
      <c r="U185" s="3">
        <v>4</v>
      </c>
      <c r="V185" s="18"/>
      <c r="W185" s="3">
        <v>12</v>
      </c>
      <c r="X185" s="8">
        <f t="shared" si="63"/>
        <v>6</v>
      </c>
      <c r="Y185" s="9" t="str">
        <f t="shared" si="68"/>
        <v/>
      </c>
      <c r="Z185" s="3">
        <v>3</v>
      </c>
      <c r="AA185" s="18"/>
    </row>
    <row r="186" spans="1:27" ht="17" x14ac:dyDescent="0.5">
      <c r="A186" s="18"/>
      <c r="B186" s="3">
        <v>13</v>
      </c>
      <c r="C186" s="8">
        <f t="shared" si="59"/>
        <v>3</v>
      </c>
      <c r="D186" s="9" t="str">
        <f t="shared" si="64"/>
        <v/>
      </c>
      <c r="E186" s="3">
        <v>0</v>
      </c>
      <c r="F186" s="18"/>
      <c r="G186" s="18"/>
      <c r="H186" s="3">
        <v>13</v>
      </c>
      <c r="I186" s="8">
        <f t="shared" si="60"/>
        <v>3</v>
      </c>
      <c r="J186" s="9" t="str">
        <f t="shared" si="65"/>
        <v/>
      </c>
      <c r="K186" s="3">
        <v>0</v>
      </c>
      <c r="L186" s="18"/>
      <c r="M186" s="3">
        <v>13</v>
      </c>
      <c r="N186" s="8">
        <f t="shared" si="61"/>
        <v>3</v>
      </c>
      <c r="O186" s="9" t="str">
        <f t="shared" si="66"/>
        <v/>
      </c>
      <c r="P186" s="3">
        <v>3</v>
      </c>
      <c r="Q186" s="18"/>
      <c r="R186" s="3">
        <v>13</v>
      </c>
      <c r="S186" s="8">
        <f t="shared" si="62"/>
        <v>3</v>
      </c>
      <c r="T186" s="9" t="str">
        <f t="shared" si="67"/>
        <v/>
      </c>
      <c r="U186" s="3">
        <v>2</v>
      </c>
      <c r="V186" s="18"/>
      <c r="W186" s="3">
        <v>13</v>
      </c>
      <c r="X186" s="8">
        <f t="shared" si="63"/>
        <v>3</v>
      </c>
      <c r="Y186" s="9" t="str">
        <f t="shared" si="68"/>
        <v/>
      </c>
      <c r="Z186" s="3">
        <v>3</v>
      </c>
      <c r="AA186" s="18"/>
    </row>
    <row r="187" spans="1:27" ht="17" x14ac:dyDescent="0.5">
      <c r="A187" s="18"/>
      <c r="B187" s="3">
        <v>14</v>
      </c>
      <c r="C187" s="8">
        <f t="shared" si="59"/>
        <v>5</v>
      </c>
      <c r="D187" s="9" t="str">
        <f t="shared" si="64"/>
        <v/>
      </c>
      <c r="E187" s="3">
        <v>1</v>
      </c>
      <c r="F187" s="18"/>
      <c r="G187" s="18"/>
      <c r="H187" s="3">
        <v>14</v>
      </c>
      <c r="I187" s="8">
        <f t="shared" si="60"/>
        <v>5</v>
      </c>
      <c r="J187" s="9" t="str">
        <f t="shared" si="65"/>
        <v/>
      </c>
      <c r="K187" s="3">
        <v>3</v>
      </c>
      <c r="L187" s="18"/>
      <c r="M187" s="3">
        <v>14</v>
      </c>
      <c r="N187" s="8">
        <f t="shared" si="61"/>
        <v>5</v>
      </c>
      <c r="O187" s="9" t="str">
        <f t="shared" si="66"/>
        <v/>
      </c>
      <c r="P187" s="3">
        <v>5</v>
      </c>
      <c r="Q187" s="18"/>
      <c r="R187" s="3">
        <v>14</v>
      </c>
      <c r="S187" s="8">
        <f t="shared" si="62"/>
        <v>5</v>
      </c>
      <c r="T187" s="9" t="str">
        <f t="shared" si="67"/>
        <v/>
      </c>
      <c r="U187" s="3">
        <v>3</v>
      </c>
      <c r="V187" s="18"/>
      <c r="W187" s="3">
        <v>14</v>
      </c>
      <c r="X187" s="8">
        <f t="shared" si="63"/>
        <v>5</v>
      </c>
      <c r="Y187" s="9" t="str">
        <f t="shared" si="68"/>
        <v/>
      </c>
      <c r="Z187" s="3">
        <v>5</v>
      </c>
      <c r="AA187" s="18"/>
    </row>
    <row r="188" spans="1:27" ht="17" x14ac:dyDescent="0.5">
      <c r="A188" s="18"/>
      <c r="B188" s="3">
        <v>15</v>
      </c>
      <c r="C188" s="8">
        <f t="shared" si="59"/>
        <v>5</v>
      </c>
      <c r="D188" s="9" t="str">
        <f t="shared" si="64"/>
        <v/>
      </c>
      <c r="E188" s="3">
        <v>1</v>
      </c>
      <c r="F188" s="18"/>
      <c r="G188" s="18"/>
      <c r="H188" s="3">
        <v>15</v>
      </c>
      <c r="I188" s="8">
        <f t="shared" si="60"/>
        <v>5</v>
      </c>
      <c r="J188" s="9" t="str">
        <f t="shared" si="65"/>
        <v/>
      </c>
      <c r="K188" s="3">
        <v>2</v>
      </c>
      <c r="L188" s="18"/>
      <c r="M188" s="3">
        <v>15</v>
      </c>
      <c r="N188" s="8">
        <f t="shared" si="61"/>
        <v>5</v>
      </c>
      <c r="O188" s="9" t="str">
        <f t="shared" si="66"/>
        <v/>
      </c>
      <c r="P188" s="3">
        <v>5</v>
      </c>
      <c r="Q188" s="18"/>
      <c r="R188" s="3">
        <v>15</v>
      </c>
      <c r="S188" s="8">
        <f t="shared" si="62"/>
        <v>5</v>
      </c>
      <c r="T188" s="9" t="str">
        <f t="shared" si="67"/>
        <v/>
      </c>
      <c r="U188" s="3">
        <v>0</v>
      </c>
      <c r="V188" s="18"/>
      <c r="W188" s="3">
        <v>15</v>
      </c>
      <c r="X188" s="8">
        <f t="shared" si="63"/>
        <v>5</v>
      </c>
      <c r="Y188" s="9" t="str">
        <f t="shared" si="68"/>
        <v/>
      </c>
      <c r="Z188" s="3">
        <v>0</v>
      </c>
      <c r="AA188" s="18"/>
    </row>
    <row r="189" spans="1:27" ht="17" x14ac:dyDescent="0.5">
      <c r="A189" s="18"/>
      <c r="B189" s="3">
        <v>16</v>
      </c>
      <c r="C189" s="8">
        <f t="shared" si="59"/>
        <v>6</v>
      </c>
      <c r="D189" s="9" t="str">
        <f t="shared" si="64"/>
        <v/>
      </c>
      <c r="E189" s="3">
        <v>2</v>
      </c>
      <c r="F189" s="18"/>
      <c r="G189" s="18"/>
      <c r="H189" s="3">
        <v>16</v>
      </c>
      <c r="I189" s="8">
        <f t="shared" si="60"/>
        <v>6</v>
      </c>
      <c r="J189" s="9" t="str">
        <f t="shared" si="65"/>
        <v/>
      </c>
      <c r="K189" s="3">
        <v>1</v>
      </c>
      <c r="L189" s="18"/>
      <c r="M189" s="3">
        <v>16</v>
      </c>
      <c r="N189" s="8">
        <f t="shared" si="61"/>
        <v>6</v>
      </c>
      <c r="O189" s="9" t="str">
        <f t="shared" si="66"/>
        <v/>
      </c>
      <c r="P189" s="3">
        <v>5</v>
      </c>
      <c r="Q189" s="18"/>
      <c r="R189" s="3">
        <v>16</v>
      </c>
      <c r="S189" s="8">
        <f t="shared" si="62"/>
        <v>6</v>
      </c>
      <c r="T189" s="9" t="str">
        <f t="shared" si="67"/>
        <v/>
      </c>
      <c r="U189" s="3">
        <v>5</v>
      </c>
      <c r="V189" s="18"/>
      <c r="W189" s="3">
        <v>16</v>
      </c>
      <c r="X189" s="8">
        <f t="shared" si="63"/>
        <v>6</v>
      </c>
      <c r="Y189" s="9" t="str">
        <f t="shared" si="68"/>
        <v/>
      </c>
      <c r="Z189" s="3">
        <v>6</v>
      </c>
      <c r="AA189" s="18"/>
    </row>
    <row r="190" spans="1:27" ht="17" x14ac:dyDescent="0.5">
      <c r="A190" s="18"/>
      <c r="B190" s="3">
        <v>17</v>
      </c>
      <c r="C190" s="8">
        <f t="shared" si="59"/>
        <v>3</v>
      </c>
      <c r="D190" s="9" t="str">
        <f t="shared" si="64"/>
        <v/>
      </c>
      <c r="E190" s="3">
        <v>0</v>
      </c>
      <c r="F190" s="18"/>
      <c r="G190" s="18"/>
      <c r="H190" s="3">
        <v>17</v>
      </c>
      <c r="I190" s="8">
        <f t="shared" si="60"/>
        <v>3</v>
      </c>
      <c r="J190" s="9" t="str">
        <f t="shared" si="65"/>
        <v/>
      </c>
      <c r="K190" s="3">
        <v>3</v>
      </c>
      <c r="L190" s="18"/>
      <c r="M190" s="3">
        <v>17</v>
      </c>
      <c r="N190" s="8">
        <f t="shared" si="61"/>
        <v>3</v>
      </c>
      <c r="O190" s="9" t="str">
        <f t="shared" si="66"/>
        <v/>
      </c>
      <c r="P190" s="3">
        <v>3</v>
      </c>
      <c r="Q190" s="18"/>
      <c r="R190" s="3">
        <v>17</v>
      </c>
      <c r="S190" s="8">
        <f t="shared" si="62"/>
        <v>3</v>
      </c>
      <c r="T190" s="9" t="str">
        <f t="shared" si="67"/>
        <v/>
      </c>
      <c r="U190" s="3">
        <v>2</v>
      </c>
      <c r="V190" s="18"/>
      <c r="W190" s="3">
        <v>17</v>
      </c>
      <c r="X190" s="8">
        <f t="shared" si="63"/>
        <v>3</v>
      </c>
      <c r="Y190" s="9" t="str">
        <f t="shared" si="68"/>
        <v/>
      </c>
      <c r="Z190" s="3">
        <v>3</v>
      </c>
      <c r="AA190" s="18"/>
    </row>
    <row r="191" spans="1:27" ht="17" x14ac:dyDescent="0.5">
      <c r="A191" s="18"/>
      <c r="B191" s="3">
        <v>18</v>
      </c>
      <c r="C191" s="8">
        <f t="shared" si="59"/>
        <v>4</v>
      </c>
      <c r="D191" s="9" t="str">
        <f t="shared" si="64"/>
        <v/>
      </c>
      <c r="E191" s="3">
        <v>1</v>
      </c>
      <c r="F191" s="18"/>
      <c r="G191" s="18"/>
      <c r="H191" s="3">
        <v>18</v>
      </c>
      <c r="I191" s="8">
        <f t="shared" si="60"/>
        <v>4</v>
      </c>
      <c r="J191" s="9" t="str">
        <f t="shared" si="65"/>
        <v/>
      </c>
      <c r="K191" s="3">
        <v>3</v>
      </c>
      <c r="L191" s="18"/>
      <c r="M191" s="3">
        <v>18</v>
      </c>
      <c r="N191" s="8">
        <f t="shared" si="61"/>
        <v>4</v>
      </c>
      <c r="O191" s="9" t="str">
        <f t="shared" si="66"/>
        <v/>
      </c>
      <c r="P191" s="3">
        <v>4</v>
      </c>
      <c r="Q191" s="18"/>
      <c r="R191" s="3">
        <v>18</v>
      </c>
      <c r="S191" s="8">
        <f t="shared" si="62"/>
        <v>4</v>
      </c>
      <c r="T191" s="9" t="str">
        <f t="shared" si="67"/>
        <v/>
      </c>
      <c r="U191" s="3">
        <v>2</v>
      </c>
      <c r="V191" s="18"/>
      <c r="W191" s="3">
        <v>18</v>
      </c>
      <c r="X191" s="8">
        <f t="shared" si="63"/>
        <v>4</v>
      </c>
      <c r="Y191" s="9" t="str">
        <f t="shared" si="68"/>
        <v/>
      </c>
      <c r="Z191" s="3">
        <v>4</v>
      </c>
      <c r="AA191" s="18"/>
    </row>
    <row r="192" spans="1:27" ht="17" x14ac:dyDescent="0.5">
      <c r="A192" s="18"/>
      <c r="B192" s="3">
        <v>19</v>
      </c>
      <c r="C192" s="8">
        <f t="shared" si="59"/>
        <v>3</v>
      </c>
      <c r="D192" s="9" t="str">
        <f t="shared" si="64"/>
        <v/>
      </c>
      <c r="E192" s="3">
        <v>1</v>
      </c>
      <c r="F192" s="18"/>
      <c r="G192" s="18"/>
      <c r="H192" s="3">
        <v>19</v>
      </c>
      <c r="I192" s="8">
        <f t="shared" si="60"/>
        <v>3</v>
      </c>
      <c r="J192" s="9" t="str">
        <f t="shared" si="65"/>
        <v/>
      </c>
      <c r="K192" s="3">
        <v>1</v>
      </c>
      <c r="L192" s="18"/>
      <c r="M192" s="3">
        <v>19</v>
      </c>
      <c r="N192" s="8">
        <f t="shared" si="61"/>
        <v>3</v>
      </c>
      <c r="O192" s="9" t="str">
        <f t="shared" si="66"/>
        <v/>
      </c>
      <c r="P192" s="3">
        <v>2</v>
      </c>
      <c r="Q192" s="18"/>
      <c r="R192" s="3">
        <v>19</v>
      </c>
      <c r="S192" s="8">
        <f t="shared" si="62"/>
        <v>3</v>
      </c>
      <c r="T192" s="9" t="str">
        <f t="shared" si="67"/>
        <v/>
      </c>
      <c r="U192" s="3">
        <v>2</v>
      </c>
      <c r="V192" s="18"/>
      <c r="W192" s="3">
        <v>19</v>
      </c>
      <c r="X192" s="8">
        <f t="shared" si="63"/>
        <v>3</v>
      </c>
      <c r="Y192" s="9" t="str">
        <f t="shared" si="68"/>
        <v/>
      </c>
      <c r="Z192" s="3">
        <v>2</v>
      </c>
      <c r="AA192" s="18"/>
    </row>
    <row r="193" spans="1:27" ht="17" x14ac:dyDescent="0.5">
      <c r="A193" s="18"/>
      <c r="B193" s="3">
        <v>20</v>
      </c>
      <c r="C193" s="8">
        <f t="shared" si="59"/>
        <v>4</v>
      </c>
      <c r="D193" s="9" t="str">
        <f t="shared" si="64"/>
        <v/>
      </c>
      <c r="E193" s="3">
        <v>0</v>
      </c>
      <c r="F193" s="18"/>
      <c r="G193" s="18"/>
      <c r="H193" s="3">
        <v>20</v>
      </c>
      <c r="I193" s="8">
        <f t="shared" si="60"/>
        <v>4</v>
      </c>
      <c r="J193" s="9" t="str">
        <f t="shared" si="65"/>
        <v/>
      </c>
      <c r="K193" s="3">
        <v>1</v>
      </c>
      <c r="L193" s="18"/>
      <c r="M193" s="3">
        <v>20</v>
      </c>
      <c r="N193" s="8">
        <f t="shared" si="61"/>
        <v>4</v>
      </c>
      <c r="O193" s="9" t="str">
        <f t="shared" si="66"/>
        <v/>
      </c>
      <c r="P193" s="3">
        <v>2</v>
      </c>
      <c r="Q193" s="18"/>
      <c r="R193" s="3">
        <v>20</v>
      </c>
      <c r="S193" s="8">
        <f t="shared" si="62"/>
        <v>4</v>
      </c>
      <c r="T193" s="9" t="str">
        <f t="shared" si="67"/>
        <v/>
      </c>
      <c r="U193" s="3">
        <v>2</v>
      </c>
      <c r="V193" s="18"/>
      <c r="W193" s="3">
        <v>20</v>
      </c>
      <c r="X193" s="8">
        <f t="shared" si="63"/>
        <v>4</v>
      </c>
      <c r="Y193" s="9" t="str">
        <f t="shared" si="68"/>
        <v/>
      </c>
      <c r="Z193" s="3">
        <v>3</v>
      </c>
      <c r="AA193" s="18"/>
    </row>
    <row r="194" spans="1:27" ht="17" x14ac:dyDescent="0.5">
      <c r="A194" s="18"/>
      <c r="B194" s="3">
        <v>21</v>
      </c>
      <c r="C194" s="8">
        <f t="shared" si="59"/>
        <v>4</v>
      </c>
      <c r="D194" s="9" t="str">
        <f t="shared" si="64"/>
        <v/>
      </c>
      <c r="E194" s="3">
        <v>2</v>
      </c>
      <c r="F194" s="18"/>
      <c r="G194" s="18"/>
      <c r="H194" s="3">
        <v>21</v>
      </c>
      <c r="I194" s="8">
        <f t="shared" si="60"/>
        <v>4</v>
      </c>
      <c r="J194" s="9" t="str">
        <f t="shared" si="65"/>
        <v/>
      </c>
      <c r="K194" s="3">
        <v>0</v>
      </c>
      <c r="L194" s="18"/>
      <c r="M194" s="3">
        <v>21</v>
      </c>
      <c r="N194" s="8">
        <f t="shared" si="61"/>
        <v>4</v>
      </c>
      <c r="O194" s="9" t="str">
        <f t="shared" si="66"/>
        <v/>
      </c>
      <c r="P194" s="3">
        <v>4</v>
      </c>
      <c r="Q194" s="18"/>
      <c r="R194" s="3">
        <v>21</v>
      </c>
      <c r="S194" s="8">
        <f t="shared" si="62"/>
        <v>4</v>
      </c>
      <c r="T194" s="9" t="str">
        <f t="shared" si="67"/>
        <v/>
      </c>
      <c r="U194" s="3">
        <v>2</v>
      </c>
      <c r="V194" s="18"/>
      <c r="W194" s="3">
        <v>21</v>
      </c>
      <c r="X194" s="8">
        <f t="shared" si="63"/>
        <v>4</v>
      </c>
      <c r="Y194" s="9" t="str">
        <f t="shared" si="68"/>
        <v/>
      </c>
      <c r="Z194" s="3">
        <v>4</v>
      </c>
      <c r="AA194" s="18"/>
    </row>
    <row r="195" spans="1:27" ht="17" x14ac:dyDescent="0.5">
      <c r="A195" s="18"/>
      <c r="B195" s="3">
        <v>22</v>
      </c>
      <c r="C195" s="8">
        <f t="shared" si="59"/>
        <v>5</v>
      </c>
      <c r="D195" s="9" t="str">
        <f t="shared" si="64"/>
        <v/>
      </c>
      <c r="E195" s="3">
        <v>1</v>
      </c>
      <c r="F195" s="18"/>
      <c r="G195" s="18"/>
      <c r="H195" s="3">
        <v>22</v>
      </c>
      <c r="I195" s="8">
        <f t="shared" si="60"/>
        <v>5</v>
      </c>
      <c r="J195" s="9" t="str">
        <f t="shared" si="65"/>
        <v/>
      </c>
      <c r="K195" s="3">
        <v>0</v>
      </c>
      <c r="L195" s="18"/>
      <c r="M195" s="3">
        <v>22</v>
      </c>
      <c r="N195" s="8">
        <f t="shared" si="61"/>
        <v>5</v>
      </c>
      <c r="O195" s="9" t="str">
        <f t="shared" si="66"/>
        <v/>
      </c>
      <c r="P195" s="3">
        <v>5</v>
      </c>
      <c r="Q195" s="18"/>
      <c r="R195" s="3">
        <v>22</v>
      </c>
      <c r="S195" s="8">
        <f t="shared" si="62"/>
        <v>5</v>
      </c>
      <c r="T195" s="9" t="str">
        <f t="shared" si="67"/>
        <v/>
      </c>
      <c r="U195" s="3">
        <v>4</v>
      </c>
      <c r="V195" s="18"/>
      <c r="W195" s="3">
        <v>22</v>
      </c>
      <c r="X195" s="8">
        <f t="shared" si="63"/>
        <v>5</v>
      </c>
      <c r="Y195" s="9" t="str">
        <f t="shared" si="68"/>
        <v/>
      </c>
      <c r="Z195" s="3">
        <v>2</v>
      </c>
      <c r="AA195" s="18"/>
    </row>
    <row r="196" spans="1:27" ht="17" x14ac:dyDescent="0.5">
      <c r="A196" s="18"/>
      <c r="B196" s="3">
        <v>23</v>
      </c>
      <c r="C196" s="8">
        <f t="shared" si="59"/>
        <v>4</v>
      </c>
      <c r="D196" s="9" t="str">
        <f t="shared" si="64"/>
        <v/>
      </c>
      <c r="E196" s="3">
        <v>1</v>
      </c>
      <c r="F196" s="18"/>
      <c r="G196" s="18"/>
      <c r="H196" s="3">
        <v>23</v>
      </c>
      <c r="I196" s="8">
        <f t="shared" si="60"/>
        <v>4</v>
      </c>
      <c r="J196" s="9" t="str">
        <f t="shared" si="65"/>
        <v/>
      </c>
      <c r="K196" s="3">
        <v>1</v>
      </c>
      <c r="L196" s="18"/>
      <c r="M196" s="3">
        <v>23</v>
      </c>
      <c r="N196" s="8">
        <f t="shared" si="61"/>
        <v>4</v>
      </c>
      <c r="O196" s="9" t="str">
        <f t="shared" si="66"/>
        <v/>
      </c>
      <c r="P196" s="3">
        <v>4</v>
      </c>
      <c r="Q196" s="18"/>
      <c r="R196" s="3">
        <v>23</v>
      </c>
      <c r="S196" s="8">
        <f t="shared" si="62"/>
        <v>4</v>
      </c>
      <c r="T196" s="9" t="str">
        <f t="shared" si="67"/>
        <v/>
      </c>
      <c r="U196" s="3">
        <v>1</v>
      </c>
      <c r="V196" s="18"/>
      <c r="W196" s="3">
        <v>23</v>
      </c>
      <c r="X196" s="8">
        <f t="shared" si="63"/>
        <v>4</v>
      </c>
      <c r="Y196" s="9" t="str">
        <f t="shared" si="68"/>
        <v/>
      </c>
      <c r="Z196" s="3">
        <v>4</v>
      </c>
      <c r="AA196" s="18"/>
    </row>
    <row r="197" spans="1:27" ht="17" x14ac:dyDescent="0.5">
      <c r="A197" s="18"/>
      <c r="B197" s="3">
        <v>24</v>
      </c>
      <c r="C197" s="8">
        <f t="shared" si="59"/>
        <v>4</v>
      </c>
      <c r="D197" s="9" t="str">
        <f t="shared" si="64"/>
        <v/>
      </c>
      <c r="E197" s="3">
        <v>3</v>
      </c>
      <c r="F197" s="18"/>
      <c r="G197" s="18"/>
      <c r="H197" s="3">
        <v>24</v>
      </c>
      <c r="I197" s="8">
        <f t="shared" si="60"/>
        <v>4</v>
      </c>
      <c r="J197" s="9" t="str">
        <f t="shared" si="65"/>
        <v/>
      </c>
      <c r="K197" s="3">
        <v>3</v>
      </c>
      <c r="L197" s="18"/>
      <c r="M197" s="3">
        <v>24</v>
      </c>
      <c r="N197" s="8">
        <f t="shared" si="61"/>
        <v>4</v>
      </c>
      <c r="O197" s="9" t="str">
        <f t="shared" si="66"/>
        <v/>
      </c>
      <c r="P197" s="3">
        <v>3</v>
      </c>
      <c r="Q197" s="18"/>
      <c r="R197" s="3">
        <v>24</v>
      </c>
      <c r="S197" s="8">
        <f t="shared" si="62"/>
        <v>4</v>
      </c>
      <c r="T197" s="9" t="str">
        <f t="shared" si="67"/>
        <v/>
      </c>
      <c r="U197" s="3">
        <v>1</v>
      </c>
      <c r="V197" s="18"/>
      <c r="W197" s="3">
        <v>24</v>
      </c>
      <c r="X197" s="8">
        <f t="shared" si="63"/>
        <v>4</v>
      </c>
      <c r="Y197" s="9" t="str">
        <f t="shared" si="68"/>
        <v/>
      </c>
      <c r="Z197" s="3">
        <v>1</v>
      </c>
      <c r="AA197" s="18"/>
    </row>
    <row r="198" spans="1:27" ht="17" x14ac:dyDescent="0.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</row>
    <row r="199" spans="1:27" ht="17" x14ac:dyDescent="0.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</row>
    <row r="200" spans="1:27" s="2" customFormat="1" ht="18.5" x14ac:dyDescent="0.5">
      <c r="A200" s="18"/>
      <c r="B200" s="96" t="str">
        <f>'Register (fill in)'!B38</f>
        <v>Student AJ</v>
      </c>
      <c r="C200" s="97"/>
      <c r="D200" s="97"/>
      <c r="E200" s="98"/>
      <c r="F200" s="18"/>
      <c r="G200" s="18"/>
      <c r="H200" s="96" t="str">
        <f>'Register (fill in)'!B39</f>
        <v>Student AK</v>
      </c>
      <c r="I200" s="97"/>
      <c r="J200" s="97"/>
      <c r="K200" s="98"/>
      <c r="L200" s="18"/>
      <c r="M200" s="96" t="str">
        <f>'Register (fill in)'!B40</f>
        <v>Student AL</v>
      </c>
      <c r="N200" s="97"/>
      <c r="O200" s="97"/>
      <c r="P200" s="98"/>
      <c r="Q200" s="18"/>
      <c r="R200" s="96" t="str">
        <f>'Register (fill in)'!B41</f>
        <v>Student AM</v>
      </c>
      <c r="S200" s="97"/>
      <c r="T200" s="97"/>
      <c r="U200" s="98"/>
      <c r="V200" s="18"/>
      <c r="W200" s="96" t="str">
        <f>'Register (fill in)'!B42</f>
        <v>Student AN</v>
      </c>
      <c r="X200" s="97"/>
      <c r="Y200" s="97"/>
      <c r="Z200" s="98"/>
      <c r="AA200" s="18"/>
    </row>
    <row r="201" spans="1:27" ht="17" x14ac:dyDescent="0.5">
      <c r="A201" s="18"/>
      <c r="B201" s="4" t="s">
        <v>0</v>
      </c>
      <c r="C201" s="4" t="s">
        <v>23</v>
      </c>
      <c r="D201" s="7"/>
      <c r="E201" s="4" t="s">
        <v>6</v>
      </c>
      <c r="F201" s="18"/>
      <c r="G201" s="18"/>
      <c r="H201" s="4" t="s">
        <v>0</v>
      </c>
      <c r="I201" s="4" t="s">
        <v>23</v>
      </c>
      <c r="J201" s="7"/>
      <c r="K201" s="4" t="s">
        <v>6</v>
      </c>
      <c r="L201" s="18"/>
      <c r="M201" s="4" t="s">
        <v>0</v>
      </c>
      <c r="N201" s="4" t="s">
        <v>23</v>
      </c>
      <c r="O201" s="7"/>
      <c r="P201" s="4" t="s">
        <v>6</v>
      </c>
      <c r="Q201" s="18"/>
      <c r="R201" s="4" t="s">
        <v>0</v>
      </c>
      <c r="S201" s="4" t="s">
        <v>23</v>
      </c>
      <c r="T201" s="7"/>
      <c r="U201" s="4" t="s">
        <v>6</v>
      </c>
      <c r="V201" s="18"/>
      <c r="W201" s="4" t="s">
        <v>0</v>
      </c>
      <c r="X201" s="4" t="s">
        <v>23</v>
      </c>
      <c r="Y201" s="7"/>
      <c r="Z201" s="4" t="s">
        <v>6</v>
      </c>
      <c r="AA201" s="18"/>
    </row>
    <row r="202" spans="1:27" ht="17" x14ac:dyDescent="0.5">
      <c r="A202" s="18"/>
      <c r="B202" s="3">
        <v>1</v>
      </c>
      <c r="C202" s="8">
        <f t="shared" ref="C202:C225" si="69">C34</f>
        <v>3</v>
      </c>
      <c r="D202" s="9" t="str">
        <f>IF(E202&gt;C202,"E","")</f>
        <v/>
      </c>
      <c r="E202" s="3">
        <v>0</v>
      </c>
      <c r="F202" s="18"/>
      <c r="G202" s="18"/>
      <c r="H202" s="3">
        <v>1</v>
      </c>
      <c r="I202" s="8">
        <f t="shared" ref="I202:I225" si="70">C34</f>
        <v>3</v>
      </c>
      <c r="J202" s="9" t="str">
        <f>IF(K202&gt;I202,"E","")</f>
        <v/>
      </c>
      <c r="K202" s="3">
        <v>1</v>
      </c>
      <c r="L202" s="18"/>
      <c r="M202" s="3">
        <v>1</v>
      </c>
      <c r="N202" s="8">
        <f t="shared" ref="N202:N225" si="71">C34</f>
        <v>3</v>
      </c>
      <c r="O202" s="9" t="str">
        <f>IF(P202&gt;N202,"E","")</f>
        <v/>
      </c>
      <c r="P202" s="3">
        <v>1</v>
      </c>
      <c r="Q202" s="18"/>
      <c r="R202" s="3">
        <v>1</v>
      </c>
      <c r="S202" s="8">
        <f t="shared" ref="S202:S225" si="72">C34</f>
        <v>3</v>
      </c>
      <c r="T202" s="9" t="str">
        <f>IF(U202&gt;S202,"E","")</f>
        <v/>
      </c>
      <c r="U202" s="3">
        <v>1</v>
      </c>
      <c r="V202" s="18"/>
      <c r="W202" s="3">
        <v>1</v>
      </c>
      <c r="X202" s="8">
        <f t="shared" ref="X202:X225" si="73">C34</f>
        <v>3</v>
      </c>
      <c r="Y202" s="9" t="str">
        <f>IF(Z202&gt;X202,"E","")</f>
        <v/>
      </c>
      <c r="Z202" s="3">
        <v>2</v>
      </c>
      <c r="AA202" s="18"/>
    </row>
    <row r="203" spans="1:27" ht="17" x14ac:dyDescent="0.5">
      <c r="A203" s="18"/>
      <c r="B203" s="3">
        <v>2</v>
      </c>
      <c r="C203" s="8">
        <f t="shared" si="69"/>
        <v>4</v>
      </c>
      <c r="D203" s="9" t="str">
        <f t="shared" ref="D203:D225" si="74">IF(E203&gt;C203,"E","")</f>
        <v/>
      </c>
      <c r="E203" s="3">
        <v>2</v>
      </c>
      <c r="F203" s="18"/>
      <c r="G203" s="18"/>
      <c r="H203" s="3">
        <v>2</v>
      </c>
      <c r="I203" s="8">
        <f t="shared" si="70"/>
        <v>4</v>
      </c>
      <c r="J203" s="9" t="str">
        <f t="shared" ref="J203:J225" si="75">IF(K203&gt;I203,"E","")</f>
        <v/>
      </c>
      <c r="K203" s="3">
        <v>1</v>
      </c>
      <c r="L203" s="18"/>
      <c r="M203" s="3">
        <v>2</v>
      </c>
      <c r="N203" s="8">
        <f t="shared" si="71"/>
        <v>4</v>
      </c>
      <c r="O203" s="9" t="str">
        <f t="shared" ref="O203:O225" si="76">IF(P203&gt;N203,"E","")</f>
        <v/>
      </c>
      <c r="P203" s="3">
        <v>1</v>
      </c>
      <c r="Q203" s="18"/>
      <c r="R203" s="3">
        <v>2</v>
      </c>
      <c r="S203" s="8">
        <f t="shared" si="72"/>
        <v>4</v>
      </c>
      <c r="T203" s="9" t="str">
        <f t="shared" ref="T203:T225" si="77">IF(U203&gt;S203,"E","")</f>
        <v/>
      </c>
      <c r="U203" s="3">
        <v>1</v>
      </c>
      <c r="V203" s="18"/>
      <c r="W203" s="3">
        <v>2</v>
      </c>
      <c r="X203" s="8">
        <f t="shared" si="73"/>
        <v>4</v>
      </c>
      <c r="Y203" s="9" t="str">
        <f t="shared" ref="Y203:Y225" si="78">IF(Z203&gt;X203,"E","")</f>
        <v/>
      </c>
      <c r="Z203" s="3">
        <v>2</v>
      </c>
      <c r="AA203" s="18"/>
    </row>
    <row r="204" spans="1:27" ht="17" x14ac:dyDescent="0.5">
      <c r="A204" s="18"/>
      <c r="B204" s="3">
        <v>3</v>
      </c>
      <c r="C204" s="8">
        <f t="shared" si="69"/>
        <v>3</v>
      </c>
      <c r="D204" s="9" t="str">
        <f t="shared" si="74"/>
        <v/>
      </c>
      <c r="E204" s="3">
        <v>2</v>
      </c>
      <c r="F204" s="18"/>
      <c r="G204" s="18"/>
      <c r="H204" s="3">
        <v>3</v>
      </c>
      <c r="I204" s="8">
        <f t="shared" si="70"/>
        <v>3</v>
      </c>
      <c r="J204" s="9" t="str">
        <f t="shared" si="75"/>
        <v/>
      </c>
      <c r="K204" s="3">
        <v>0</v>
      </c>
      <c r="L204" s="18"/>
      <c r="M204" s="3">
        <v>3</v>
      </c>
      <c r="N204" s="8">
        <f t="shared" si="71"/>
        <v>3</v>
      </c>
      <c r="O204" s="9" t="str">
        <f t="shared" si="76"/>
        <v/>
      </c>
      <c r="P204" s="3">
        <v>1</v>
      </c>
      <c r="Q204" s="18"/>
      <c r="R204" s="3">
        <v>3</v>
      </c>
      <c r="S204" s="8">
        <f t="shared" si="72"/>
        <v>3</v>
      </c>
      <c r="T204" s="9" t="str">
        <f t="shared" si="77"/>
        <v/>
      </c>
      <c r="U204" s="3">
        <v>1</v>
      </c>
      <c r="V204" s="18"/>
      <c r="W204" s="3">
        <v>3</v>
      </c>
      <c r="X204" s="8">
        <f t="shared" si="73"/>
        <v>3</v>
      </c>
      <c r="Y204" s="9" t="str">
        <f t="shared" si="78"/>
        <v/>
      </c>
      <c r="Z204" s="3">
        <v>2</v>
      </c>
      <c r="AA204" s="18"/>
    </row>
    <row r="205" spans="1:27" ht="17" x14ac:dyDescent="0.5">
      <c r="A205" s="18"/>
      <c r="B205" s="3">
        <v>4</v>
      </c>
      <c r="C205" s="8">
        <f t="shared" si="69"/>
        <v>4</v>
      </c>
      <c r="D205" s="9" t="str">
        <f t="shared" si="74"/>
        <v/>
      </c>
      <c r="E205" s="3">
        <v>2</v>
      </c>
      <c r="F205" s="18"/>
      <c r="G205" s="18"/>
      <c r="H205" s="3">
        <v>4</v>
      </c>
      <c r="I205" s="8">
        <f t="shared" si="70"/>
        <v>4</v>
      </c>
      <c r="J205" s="9" t="str">
        <f t="shared" si="75"/>
        <v/>
      </c>
      <c r="K205" s="3">
        <v>1</v>
      </c>
      <c r="L205" s="18"/>
      <c r="M205" s="3">
        <v>4</v>
      </c>
      <c r="N205" s="8">
        <f t="shared" si="71"/>
        <v>4</v>
      </c>
      <c r="O205" s="9" t="str">
        <f t="shared" si="76"/>
        <v/>
      </c>
      <c r="P205" s="3">
        <v>1</v>
      </c>
      <c r="Q205" s="18"/>
      <c r="R205" s="3">
        <v>4</v>
      </c>
      <c r="S205" s="8">
        <f t="shared" si="72"/>
        <v>4</v>
      </c>
      <c r="T205" s="9" t="str">
        <f t="shared" si="77"/>
        <v/>
      </c>
      <c r="U205" s="3">
        <v>0</v>
      </c>
      <c r="V205" s="18"/>
      <c r="W205" s="3">
        <v>4</v>
      </c>
      <c r="X205" s="8">
        <f t="shared" si="73"/>
        <v>4</v>
      </c>
      <c r="Y205" s="9" t="str">
        <f t="shared" si="78"/>
        <v/>
      </c>
      <c r="Z205" s="3">
        <v>2</v>
      </c>
      <c r="AA205" s="18"/>
    </row>
    <row r="206" spans="1:27" ht="17" x14ac:dyDescent="0.5">
      <c r="A206" s="18"/>
      <c r="B206" s="3">
        <v>5</v>
      </c>
      <c r="C206" s="8">
        <f t="shared" si="69"/>
        <v>4</v>
      </c>
      <c r="D206" s="9" t="str">
        <f t="shared" si="74"/>
        <v/>
      </c>
      <c r="E206" s="3">
        <v>0</v>
      </c>
      <c r="F206" s="18"/>
      <c r="G206" s="18"/>
      <c r="H206" s="3">
        <v>5</v>
      </c>
      <c r="I206" s="8">
        <f t="shared" si="70"/>
        <v>4</v>
      </c>
      <c r="J206" s="9" t="str">
        <f t="shared" si="75"/>
        <v/>
      </c>
      <c r="K206" s="3">
        <v>1</v>
      </c>
      <c r="L206" s="18"/>
      <c r="M206" s="3">
        <v>5</v>
      </c>
      <c r="N206" s="8">
        <f t="shared" si="71"/>
        <v>4</v>
      </c>
      <c r="O206" s="9" t="str">
        <f t="shared" si="76"/>
        <v/>
      </c>
      <c r="P206" s="3">
        <v>1</v>
      </c>
      <c r="Q206" s="18"/>
      <c r="R206" s="3">
        <v>5</v>
      </c>
      <c r="S206" s="8">
        <f t="shared" si="72"/>
        <v>4</v>
      </c>
      <c r="T206" s="9" t="str">
        <f t="shared" si="77"/>
        <v/>
      </c>
      <c r="U206" s="3">
        <v>3</v>
      </c>
      <c r="V206" s="18"/>
      <c r="W206" s="3">
        <v>5</v>
      </c>
      <c r="X206" s="8">
        <f t="shared" si="73"/>
        <v>4</v>
      </c>
      <c r="Y206" s="9" t="str">
        <f t="shared" si="78"/>
        <v/>
      </c>
      <c r="Z206" s="3">
        <v>3</v>
      </c>
      <c r="AA206" s="18"/>
    </row>
    <row r="207" spans="1:27" ht="17" x14ac:dyDescent="0.5">
      <c r="A207" s="18"/>
      <c r="B207" s="3">
        <v>6</v>
      </c>
      <c r="C207" s="8">
        <f t="shared" si="69"/>
        <v>2</v>
      </c>
      <c r="D207" s="9" t="str">
        <f t="shared" si="74"/>
        <v/>
      </c>
      <c r="E207" s="3">
        <v>2</v>
      </c>
      <c r="F207" s="18"/>
      <c r="G207" s="18"/>
      <c r="H207" s="3">
        <v>6</v>
      </c>
      <c r="I207" s="8">
        <f t="shared" si="70"/>
        <v>2</v>
      </c>
      <c r="J207" s="9" t="str">
        <f t="shared" si="75"/>
        <v/>
      </c>
      <c r="K207" s="3">
        <v>1</v>
      </c>
      <c r="L207" s="18"/>
      <c r="M207" s="3">
        <v>6</v>
      </c>
      <c r="N207" s="8">
        <f t="shared" si="71"/>
        <v>2</v>
      </c>
      <c r="O207" s="9" t="str">
        <f t="shared" si="76"/>
        <v/>
      </c>
      <c r="P207" s="3">
        <v>0</v>
      </c>
      <c r="Q207" s="18"/>
      <c r="R207" s="3">
        <v>6</v>
      </c>
      <c r="S207" s="8">
        <f t="shared" si="72"/>
        <v>2</v>
      </c>
      <c r="T207" s="9" t="str">
        <f t="shared" si="77"/>
        <v/>
      </c>
      <c r="U207" s="3">
        <v>2</v>
      </c>
      <c r="V207" s="18"/>
      <c r="W207" s="3">
        <v>6</v>
      </c>
      <c r="X207" s="8">
        <f t="shared" si="73"/>
        <v>2</v>
      </c>
      <c r="Y207" s="9" t="str">
        <f t="shared" si="78"/>
        <v/>
      </c>
      <c r="Z207" s="3">
        <v>2</v>
      </c>
      <c r="AA207" s="18"/>
    </row>
    <row r="208" spans="1:27" ht="17" x14ac:dyDescent="0.5">
      <c r="A208" s="18"/>
      <c r="B208" s="3">
        <v>7</v>
      </c>
      <c r="C208" s="8">
        <f t="shared" si="69"/>
        <v>4</v>
      </c>
      <c r="D208" s="9" t="str">
        <f t="shared" si="74"/>
        <v/>
      </c>
      <c r="E208" s="3">
        <v>1</v>
      </c>
      <c r="F208" s="18"/>
      <c r="G208" s="18"/>
      <c r="H208" s="3">
        <v>7</v>
      </c>
      <c r="I208" s="8">
        <f t="shared" si="70"/>
        <v>4</v>
      </c>
      <c r="J208" s="9" t="str">
        <f t="shared" si="75"/>
        <v/>
      </c>
      <c r="K208" s="3">
        <v>1</v>
      </c>
      <c r="L208" s="18"/>
      <c r="M208" s="3">
        <v>7</v>
      </c>
      <c r="N208" s="8">
        <f t="shared" si="71"/>
        <v>4</v>
      </c>
      <c r="O208" s="9" t="str">
        <f t="shared" si="76"/>
        <v/>
      </c>
      <c r="P208" s="3">
        <v>1</v>
      </c>
      <c r="Q208" s="18"/>
      <c r="R208" s="3">
        <v>7</v>
      </c>
      <c r="S208" s="8">
        <f t="shared" si="72"/>
        <v>4</v>
      </c>
      <c r="T208" s="9" t="str">
        <f t="shared" si="77"/>
        <v/>
      </c>
      <c r="U208" s="3">
        <v>1</v>
      </c>
      <c r="V208" s="18"/>
      <c r="W208" s="3">
        <v>7</v>
      </c>
      <c r="X208" s="8">
        <f t="shared" si="73"/>
        <v>4</v>
      </c>
      <c r="Y208" s="9" t="str">
        <f t="shared" si="78"/>
        <v/>
      </c>
      <c r="Z208" s="3">
        <v>1</v>
      </c>
      <c r="AA208" s="18"/>
    </row>
    <row r="209" spans="1:27" ht="17" x14ac:dyDescent="0.5">
      <c r="A209" s="18"/>
      <c r="B209" s="3">
        <v>8</v>
      </c>
      <c r="C209" s="8">
        <f t="shared" si="69"/>
        <v>5</v>
      </c>
      <c r="D209" s="9" t="str">
        <f t="shared" si="74"/>
        <v/>
      </c>
      <c r="E209" s="3">
        <v>0</v>
      </c>
      <c r="F209" s="18"/>
      <c r="G209" s="18"/>
      <c r="H209" s="3">
        <v>8</v>
      </c>
      <c r="I209" s="8">
        <f t="shared" si="70"/>
        <v>5</v>
      </c>
      <c r="J209" s="9" t="str">
        <f t="shared" si="75"/>
        <v/>
      </c>
      <c r="K209" s="3">
        <v>0</v>
      </c>
      <c r="L209" s="18"/>
      <c r="M209" s="3">
        <v>8</v>
      </c>
      <c r="N209" s="8">
        <f t="shared" si="71"/>
        <v>5</v>
      </c>
      <c r="O209" s="9" t="str">
        <f t="shared" si="76"/>
        <v/>
      </c>
      <c r="P209" s="3">
        <v>0</v>
      </c>
      <c r="Q209" s="18"/>
      <c r="R209" s="3">
        <v>8</v>
      </c>
      <c r="S209" s="8">
        <f t="shared" si="72"/>
        <v>5</v>
      </c>
      <c r="T209" s="9" t="str">
        <f t="shared" si="77"/>
        <v/>
      </c>
      <c r="U209" s="3">
        <v>2</v>
      </c>
      <c r="V209" s="18"/>
      <c r="W209" s="3">
        <v>8</v>
      </c>
      <c r="X209" s="8">
        <f t="shared" si="73"/>
        <v>5</v>
      </c>
      <c r="Y209" s="9" t="str">
        <f t="shared" si="78"/>
        <v/>
      </c>
      <c r="Z209" s="3">
        <v>2</v>
      </c>
      <c r="AA209" s="18"/>
    </row>
    <row r="210" spans="1:27" ht="17" x14ac:dyDescent="0.5">
      <c r="A210" s="18"/>
      <c r="B210" s="3">
        <v>9</v>
      </c>
      <c r="C210" s="8">
        <f t="shared" si="69"/>
        <v>5</v>
      </c>
      <c r="D210" s="9" t="str">
        <f t="shared" si="74"/>
        <v/>
      </c>
      <c r="E210" s="3">
        <v>1</v>
      </c>
      <c r="F210" s="18"/>
      <c r="G210" s="18"/>
      <c r="H210" s="3">
        <v>9</v>
      </c>
      <c r="I210" s="8">
        <f t="shared" si="70"/>
        <v>5</v>
      </c>
      <c r="J210" s="9" t="str">
        <f t="shared" si="75"/>
        <v/>
      </c>
      <c r="K210" s="3">
        <v>0</v>
      </c>
      <c r="L210" s="18"/>
      <c r="M210" s="3">
        <v>9</v>
      </c>
      <c r="N210" s="8">
        <f t="shared" si="71"/>
        <v>5</v>
      </c>
      <c r="O210" s="9" t="str">
        <f t="shared" si="76"/>
        <v/>
      </c>
      <c r="P210" s="3">
        <v>1</v>
      </c>
      <c r="Q210" s="18"/>
      <c r="R210" s="3">
        <v>9</v>
      </c>
      <c r="S210" s="8">
        <f t="shared" si="72"/>
        <v>5</v>
      </c>
      <c r="T210" s="9" t="str">
        <f t="shared" si="77"/>
        <v/>
      </c>
      <c r="U210" s="3">
        <v>1</v>
      </c>
      <c r="V210" s="18"/>
      <c r="W210" s="3">
        <v>9</v>
      </c>
      <c r="X210" s="8">
        <f t="shared" si="73"/>
        <v>5</v>
      </c>
      <c r="Y210" s="9" t="str">
        <f t="shared" si="78"/>
        <v/>
      </c>
      <c r="Z210" s="3">
        <v>1</v>
      </c>
      <c r="AA210" s="18"/>
    </row>
    <row r="211" spans="1:27" ht="17" x14ac:dyDescent="0.5">
      <c r="A211" s="18"/>
      <c r="B211" s="3">
        <v>10</v>
      </c>
      <c r="C211" s="8">
        <f t="shared" si="69"/>
        <v>3</v>
      </c>
      <c r="D211" s="9" t="str">
        <f t="shared" si="74"/>
        <v/>
      </c>
      <c r="E211" s="3">
        <v>2</v>
      </c>
      <c r="F211" s="18"/>
      <c r="G211" s="18"/>
      <c r="H211" s="3">
        <v>10</v>
      </c>
      <c r="I211" s="8">
        <f t="shared" si="70"/>
        <v>3</v>
      </c>
      <c r="J211" s="9" t="str">
        <f t="shared" si="75"/>
        <v/>
      </c>
      <c r="K211" s="3">
        <v>0</v>
      </c>
      <c r="L211" s="18"/>
      <c r="M211" s="3">
        <v>10</v>
      </c>
      <c r="N211" s="8">
        <f t="shared" si="71"/>
        <v>3</v>
      </c>
      <c r="O211" s="9" t="str">
        <f t="shared" si="76"/>
        <v/>
      </c>
      <c r="P211" s="3">
        <v>1</v>
      </c>
      <c r="Q211" s="18"/>
      <c r="R211" s="3">
        <v>10</v>
      </c>
      <c r="S211" s="8">
        <f t="shared" si="72"/>
        <v>3</v>
      </c>
      <c r="T211" s="9" t="str">
        <f t="shared" si="77"/>
        <v/>
      </c>
      <c r="U211" s="3">
        <v>1</v>
      </c>
      <c r="V211" s="18"/>
      <c r="W211" s="3">
        <v>10</v>
      </c>
      <c r="X211" s="8">
        <f t="shared" si="73"/>
        <v>3</v>
      </c>
      <c r="Y211" s="9" t="str">
        <f t="shared" si="78"/>
        <v/>
      </c>
      <c r="Z211" s="3">
        <v>1</v>
      </c>
      <c r="AA211" s="18"/>
    </row>
    <row r="212" spans="1:27" ht="17" x14ac:dyDescent="0.5">
      <c r="A212" s="18"/>
      <c r="B212" s="3">
        <v>11</v>
      </c>
      <c r="C212" s="8">
        <f t="shared" si="69"/>
        <v>7</v>
      </c>
      <c r="D212" s="9" t="str">
        <f t="shared" si="74"/>
        <v/>
      </c>
      <c r="E212" s="3">
        <v>2</v>
      </c>
      <c r="F212" s="18"/>
      <c r="G212" s="18"/>
      <c r="H212" s="3">
        <v>11</v>
      </c>
      <c r="I212" s="8">
        <f t="shared" si="70"/>
        <v>7</v>
      </c>
      <c r="J212" s="9" t="str">
        <f t="shared" si="75"/>
        <v/>
      </c>
      <c r="K212" s="3">
        <v>2</v>
      </c>
      <c r="L212" s="18"/>
      <c r="M212" s="3">
        <v>11</v>
      </c>
      <c r="N212" s="8">
        <f t="shared" si="71"/>
        <v>7</v>
      </c>
      <c r="O212" s="9" t="str">
        <f t="shared" si="76"/>
        <v/>
      </c>
      <c r="P212" s="3">
        <v>1</v>
      </c>
      <c r="Q212" s="18"/>
      <c r="R212" s="3">
        <v>11</v>
      </c>
      <c r="S212" s="8">
        <f t="shared" si="72"/>
        <v>7</v>
      </c>
      <c r="T212" s="9" t="str">
        <f t="shared" si="77"/>
        <v/>
      </c>
      <c r="U212" s="3">
        <v>2</v>
      </c>
      <c r="V212" s="18"/>
      <c r="W212" s="3">
        <v>11</v>
      </c>
      <c r="X212" s="8">
        <f t="shared" si="73"/>
        <v>7</v>
      </c>
      <c r="Y212" s="9" t="str">
        <f t="shared" si="78"/>
        <v/>
      </c>
      <c r="Z212" s="3">
        <v>1</v>
      </c>
      <c r="AA212" s="18"/>
    </row>
    <row r="213" spans="1:27" ht="17" x14ac:dyDescent="0.5">
      <c r="A213" s="18"/>
      <c r="B213" s="3">
        <v>12</v>
      </c>
      <c r="C213" s="8">
        <f t="shared" si="69"/>
        <v>6</v>
      </c>
      <c r="D213" s="9" t="str">
        <f t="shared" si="74"/>
        <v/>
      </c>
      <c r="E213" s="3">
        <v>1</v>
      </c>
      <c r="F213" s="18"/>
      <c r="G213" s="18"/>
      <c r="H213" s="3">
        <v>12</v>
      </c>
      <c r="I213" s="8">
        <f t="shared" si="70"/>
        <v>6</v>
      </c>
      <c r="J213" s="9" t="str">
        <f t="shared" si="75"/>
        <v/>
      </c>
      <c r="K213" s="3">
        <v>0</v>
      </c>
      <c r="L213" s="18"/>
      <c r="M213" s="3">
        <v>12</v>
      </c>
      <c r="N213" s="8">
        <f t="shared" si="71"/>
        <v>6</v>
      </c>
      <c r="O213" s="9" t="str">
        <f t="shared" si="76"/>
        <v/>
      </c>
      <c r="P213" s="3">
        <v>0</v>
      </c>
      <c r="Q213" s="18"/>
      <c r="R213" s="3">
        <v>12</v>
      </c>
      <c r="S213" s="8">
        <f t="shared" si="72"/>
        <v>6</v>
      </c>
      <c r="T213" s="9" t="str">
        <f t="shared" si="77"/>
        <v/>
      </c>
      <c r="U213" s="3">
        <v>1</v>
      </c>
      <c r="V213" s="18"/>
      <c r="W213" s="3">
        <v>12</v>
      </c>
      <c r="X213" s="8">
        <f t="shared" si="73"/>
        <v>6</v>
      </c>
      <c r="Y213" s="9" t="str">
        <f t="shared" si="78"/>
        <v/>
      </c>
      <c r="Z213" s="3">
        <v>3</v>
      </c>
      <c r="AA213" s="18"/>
    </row>
    <row r="214" spans="1:27" ht="17" x14ac:dyDescent="0.5">
      <c r="A214" s="18"/>
      <c r="B214" s="3">
        <v>13</v>
      </c>
      <c r="C214" s="8">
        <f t="shared" si="69"/>
        <v>3</v>
      </c>
      <c r="D214" s="9" t="str">
        <f t="shared" si="74"/>
        <v/>
      </c>
      <c r="E214" s="3">
        <v>0</v>
      </c>
      <c r="F214" s="18"/>
      <c r="G214" s="18"/>
      <c r="H214" s="3">
        <v>13</v>
      </c>
      <c r="I214" s="8">
        <f t="shared" si="70"/>
        <v>3</v>
      </c>
      <c r="J214" s="9" t="str">
        <f t="shared" si="75"/>
        <v/>
      </c>
      <c r="K214" s="3">
        <v>1</v>
      </c>
      <c r="L214" s="18"/>
      <c r="M214" s="3">
        <v>13</v>
      </c>
      <c r="N214" s="8">
        <f t="shared" si="71"/>
        <v>3</v>
      </c>
      <c r="O214" s="9" t="str">
        <f t="shared" si="76"/>
        <v/>
      </c>
      <c r="P214" s="3">
        <v>2</v>
      </c>
      <c r="Q214" s="18"/>
      <c r="R214" s="3">
        <v>13</v>
      </c>
      <c r="S214" s="8">
        <f t="shared" si="72"/>
        <v>3</v>
      </c>
      <c r="T214" s="9" t="str">
        <f t="shared" si="77"/>
        <v/>
      </c>
      <c r="U214" s="3">
        <v>0</v>
      </c>
      <c r="V214" s="18"/>
      <c r="W214" s="3">
        <v>13</v>
      </c>
      <c r="X214" s="8">
        <f t="shared" si="73"/>
        <v>3</v>
      </c>
      <c r="Y214" s="9" t="str">
        <f t="shared" si="78"/>
        <v/>
      </c>
      <c r="Z214" s="3">
        <v>3</v>
      </c>
      <c r="AA214" s="18"/>
    </row>
    <row r="215" spans="1:27" ht="17" x14ac:dyDescent="0.5">
      <c r="A215" s="18"/>
      <c r="B215" s="3">
        <v>14</v>
      </c>
      <c r="C215" s="8">
        <f t="shared" si="69"/>
        <v>5</v>
      </c>
      <c r="D215" s="9" t="str">
        <f t="shared" si="74"/>
        <v/>
      </c>
      <c r="E215" s="3">
        <v>3</v>
      </c>
      <c r="F215" s="18"/>
      <c r="G215" s="18"/>
      <c r="H215" s="3">
        <v>14</v>
      </c>
      <c r="I215" s="8">
        <f t="shared" si="70"/>
        <v>5</v>
      </c>
      <c r="J215" s="9" t="str">
        <f t="shared" si="75"/>
        <v/>
      </c>
      <c r="K215" s="3">
        <v>3</v>
      </c>
      <c r="L215" s="18"/>
      <c r="M215" s="3">
        <v>14</v>
      </c>
      <c r="N215" s="8">
        <f t="shared" si="71"/>
        <v>5</v>
      </c>
      <c r="O215" s="9" t="str">
        <f t="shared" si="76"/>
        <v/>
      </c>
      <c r="P215" s="3">
        <v>2</v>
      </c>
      <c r="Q215" s="18"/>
      <c r="R215" s="3">
        <v>14</v>
      </c>
      <c r="S215" s="8">
        <f t="shared" si="72"/>
        <v>5</v>
      </c>
      <c r="T215" s="9" t="str">
        <f t="shared" si="77"/>
        <v/>
      </c>
      <c r="U215" s="3">
        <v>3</v>
      </c>
      <c r="V215" s="18"/>
      <c r="W215" s="3">
        <v>14</v>
      </c>
      <c r="X215" s="8">
        <f t="shared" si="73"/>
        <v>5</v>
      </c>
      <c r="Y215" s="9" t="str">
        <f t="shared" si="78"/>
        <v/>
      </c>
      <c r="Z215" s="3">
        <v>3</v>
      </c>
      <c r="AA215" s="18"/>
    </row>
    <row r="216" spans="1:27" ht="17" x14ac:dyDescent="0.5">
      <c r="A216" s="18"/>
      <c r="B216" s="3">
        <v>15</v>
      </c>
      <c r="C216" s="8">
        <f t="shared" si="69"/>
        <v>5</v>
      </c>
      <c r="D216" s="9" t="str">
        <f t="shared" si="74"/>
        <v/>
      </c>
      <c r="E216" s="3">
        <v>1</v>
      </c>
      <c r="F216" s="18"/>
      <c r="G216" s="18"/>
      <c r="H216" s="3">
        <v>15</v>
      </c>
      <c r="I216" s="8">
        <f t="shared" si="70"/>
        <v>5</v>
      </c>
      <c r="J216" s="9" t="str">
        <f t="shared" si="75"/>
        <v/>
      </c>
      <c r="K216" s="3">
        <v>1</v>
      </c>
      <c r="L216" s="18"/>
      <c r="M216" s="3">
        <v>15</v>
      </c>
      <c r="N216" s="8">
        <f t="shared" si="71"/>
        <v>5</v>
      </c>
      <c r="O216" s="9" t="str">
        <f t="shared" si="76"/>
        <v/>
      </c>
      <c r="P216" s="3">
        <v>1</v>
      </c>
      <c r="Q216" s="18"/>
      <c r="R216" s="3">
        <v>15</v>
      </c>
      <c r="S216" s="8">
        <f t="shared" si="72"/>
        <v>5</v>
      </c>
      <c r="T216" s="9" t="str">
        <f t="shared" si="77"/>
        <v/>
      </c>
      <c r="U216" s="3">
        <v>2</v>
      </c>
      <c r="V216" s="18"/>
      <c r="W216" s="3">
        <v>15</v>
      </c>
      <c r="X216" s="8">
        <f t="shared" si="73"/>
        <v>5</v>
      </c>
      <c r="Y216" s="9" t="str">
        <f t="shared" si="78"/>
        <v/>
      </c>
      <c r="Z216" s="3">
        <v>1</v>
      </c>
      <c r="AA216" s="18"/>
    </row>
    <row r="217" spans="1:27" ht="17" x14ac:dyDescent="0.5">
      <c r="A217" s="18"/>
      <c r="B217" s="3">
        <v>16</v>
      </c>
      <c r="C217" s="8">
        <f t="shared" si="69"/>
        <v>6</v>
      </c>
      <c r="D217" s="9" t="str">
        <f t="shared" si="74"/>
        <v/>
      </c>
      <c r="E217" s="3">
        <v>2</v>
      </c>
      <c r="F217" s="18"/>
      <c r="G217" s="18"/>
      <c r="H217" s="3">
        <v>16</v>
      </c>
      <c r="I217" s="8">
        <f t="shared" si="70"/>
        <v>6</v>
      </c>
      <c r="J217" s="9" t="str">
        <f t="shared" si="75"/>
        <v/>
      </c>
      <c r="K217" s="3">
        <v>2</v>
      </c>
      <c r="L217" s="18"/>
      <c r="M217" s="3">
        <v>16</v>
      </c>
      <c r="N217" s="8">
        <f t="shared" si="71"/>
        <v>6</v>
      </c>
      <c r="O217" s="9" t="str">
        <f t="shared" si="76"/>
        <v/>
      </c>
      <c r="P217" s="3">
        <v>2</v>
      </c>
      <c r="Q217" s="18"/>
      <c r="R217" s="3">
        <v>16</v>
      </c>
      <c r="S217" s="8">
        <f t="shared" si="72"/>
        <v>6</v>
      </c>
      <c r="T217" s="9" t="str">
        <f t="shared" si="77"/>
        <v/>
      </c>
      <c r="U217" s="3">
        <v>3</v>
      </c>
      <c r="V217" s="18"/>
      <c r="W217" s="3">
        <v>16</v>
      </c>
      <c r="X217" s="8">
        <f t="shared" si="73"/>
        <v>6</v>
      </c>
      <c r="Y217" s="9" t="str">
        <f t="shared" si="78"/>
        <v/>
      </c>
      <c r="Z217" s="3">
        <v>1</v>
      </c>
      <c r="AA217" s="18"/>
    </row>
    <row r="218" spans="1:27" ht="17" x14ac:dyDescent="0.5">
      <c r="A218" s="18"/>
      <c r="B218" s="3">
        <v>17</v>
      </c>
      <c r="C218" s="8">
        <f t="shared" si="69"/>
        <v>3</v>
      </c>
      <c r="D218" s="9" t="str">
        <f t="shared" si="74"/>
        <v/>
      </c>
      <c r="E218" s="3">
        <v>0</v>
      </c>
      <c r="F218" s="18"/>
      <c r="G218" s="18"/>
      <c r="H218" s="3">
        <v>17</v>
      </c>
      <c r="I218" s="8">
        <f t="shared" si="70"/>
        <v>3</v>
      </c>
      <c r="J218" s="9" t="str">
        <f t="shared" si="75"/>
        <v/>
      </c>
      <c r="K218" s="3">
        <v>1</v>
      </c>
      <c r="L218" s="18"/>
      <c r="M218" s="3">
        <v>17</v>
      </c>
      <c r="N218" s="8">
        <f t="shared" si="71"/>
        <v>3</v>
      </c>
      <c r="O218" s="9" t="str">
        <f t="shared" si="76"/>
        <v/>
      </c>
      <c r="P218" s="3">
        <v>0</v>
      </c>
      <c r="Q218" s="18"/>
      <c r="R218" s="3">
        <v>17</v>
      </c>
      <c r="S218" s="8">
        <f t="shared" si="72"/>
        <v>3</v>
      </c>
      <c r="T218" s="9" t="str">
        <f t="shared" si="77"/>
        <v/>
      </c>
      <c r="U218" s="3">
        <v>3</v>
      </c>
      <c r="V218" s="18"/>
      <c r="W218" s="3">
        <v>17</v>
      </c>
      <c r="X218" s="8">
        <f t="shared" si="73"/>
        <v>3</v>
      </c>
      <c r="Y218" s="9" t="str">
        <f t="shared" si="78"/>
        <v/>
      </c>
      <c r="Z218" s="3">
        <v>3</v>
      </c>
      <c r="AA218" s="18"/>
    </row>
    <row r="219" spans="1:27" ht="17" x14ac:dyDescent="0.5">
      <c r="A219" s="18"/>
      <c r="B219" s="3">
        <v>18</v>
      </c>
      <c r="C219" s="8">
        <f t="shared" si="69"/>
        <v>4</v>
      </c>
      <c r="D219" s="9" t="str">
        <f t="shared" si="74"/>
        <v/>
      </c>
      <c r="E219" s="3">
        <v>0</v>
      </c>
      <c r="F219" s="18"/>
      <c r="G219" s="18"/>
      <c r="H219" s="3">
        <v>18</v>
      </c>
      <c r="I219" s="8">
        <f t="shared" si="70"/>
        <v>4</v>
      </c>
      <c r="J219" s="9" t="str">
        <f t="shared" si="75"/>
        <v/>
      </c>
      <c r="K219" s="3">
        <v>1</v>
      </c>
      <c r="L219" s="18"/>
      <c r="M219" s="3">
        <v>18</v>
      </c>
      <c r="N219" s="8">
        <f t="shared" si="71"/>
        <v>4</v>
      </c>
      <c r="O219" s="9" t="str">
        <f t="shared" si="76"/>
        <v/>
      </c>
      <c r="P219" s="3">
        <v>1</v>
      </c>
      <c r="Q219" s="18"/>
      <c r="R219" s="3">
        <v>18</v>
      </c>
      <c r="S219" s="8">
        <f t="shared" si="72"/>
        <v>4</v>
      </c>
      <c r="T219" s="9" t="str">
        <f t="shared" si="77"/>
        <v/>
      </c>
      <c r="U219" s="3">
        <v>3</v>
      </c>
      <c r="V219" s="18"/>
      <c r="W219" s="3">
        <v>18</v>
      </c>
      <c r="X219" s="8">
        <f t="shared" si="73"/>
        <v>4</v>
      </c>
      <c r="Y219" s="9" t="str">
        <f t="shared" si="78"/>
        <v/>
      </c>
      <c r="Z219" s="3">
        <v>2</v>
      </c>
      <c r="AA219" s="18"/>
    </row>
    <row r="220" spans="1:27" ht="17" x14ac:dyDescent="0.5">
      <c r="A220" s="18"/>
      <c r="B220" s="3">
        <v>19</v>
      </c>
      <c r="C220" s="8">
        <f t="shared" si="69"/>
        <v>3</v>
      </c>
      <c r="D220" s="9" t="str">
        <f t="shared" si="74"/>
        <v/>
      </c>
      <c r="E220" s="3">
        <v>1</v>
      </c>
      <c r="F220" s="18"/>
      <c r="G220" s="18"/>
      <c r="H220" s="3">
        <v>19</v>
      </c>
      <c r="I220" s="8">
        <f t="shared" si="70"/>
        <v>3</v>
      </c>
      <c r="J220" s="9" t="str">
        <f t="shared" si="75"/>
        <v/>
      </c>
      <c r="K220" s="3">
        <v>3</v>
      </c>
      <c r="L220" s="18"/>
      <c r="M220" s="3">
        <v>19</v>
      </c>
      <c r="N220" s="8">
        <f t="shared" si="71"/>
        <v>3</v>
      </c>
      <c r="O220" s="9" t="str">
        <f t="shared" si="76"/>
        <v/>
      </c>
      <c r="P220" s="3">
        <v>0</v>
      </c>
      <c r="Q220" s="18"/>
      <c r="R220" s="3">
        <v>19</v>
      </c>
      <c r="S220" s="8">
        <f t="shared" si="72"/>
        <v>3</v>
      </c>
      <c r="T220" s="9" t="str">
        <f t="shared" si="77"/>
        <v/>
      </c>
      <c r="U220" s="3">
        <v>2</v>
      </c>
      <c r="V220" s="18"/>
      <c r="W220" s="3">
        <v>19</v>
      </c>
      <c r="X220" s="8">
        <f t="shared" si="73"/>
        <v>3</v>
      </c>
      <c r="Y220" s="9" t="str">
        <f t="shared" si="78"/>
        <v/>
      </c>
      <c r="Z220" s="3">
        <v>2</v>
      </c>
      <c r="AA220" s="18"/>
    </row>
    <row r="221" spans="1:27" ht="17" x14ac:dyDescent="0.5">
      <c r="A221" s="18"/>
      <c r="B221" s="3">
        <v>20</v>
      </c>
      <c r="C221" s="8">
        <f t="shared" si="69"/>
        <v>4</v>
      </c>
      <c r="D221" s="9" t="str">
        <f t="shared" si="74"/>
        <v/>
      </c>
      <c r="E221" s="3">
        <v>1</v>
      </c>
      <c r="F221" s="18"/>
      <c r="G221" s="18"/>
      <c r="H221" s="3">
        <v>20</v>
      </c>
      <c r="I221" s="8">
        <f t="shared" si="70"/>
        <v>4</v>
      </c>
      <c r="J221" s="9" t="str">
        <f t="shared" si="75"/>
        <v/>
      </c>
      <c r="K221" s="3">
        <v>2</v>
      </c>
      <c r="L221" s="18"/>
      <c r="M221" s="3">
        <v>20</v>
      </c>
      <c r="N221" s="8">
        <f t="shared" si="71"/>
        <v>4</v>
      </c>
      <c r="O221" s="9" t="str">
        <f t="shared" si="76"/>
        <v/>
      </c>
      <c r="P221" s="3">
        <v>0</v>
      </c>
      <c r="Q221" s="18"/>
      <c r="R221" s="3">
        <v>20</v>
      </c>
      <c r="S221" s="8">
        <f t="shared" si="72"/>
        <v>4</v>
      </c>
      <c r="T221" s="9" t="str">
        <f t="shared" si="77"/>
        <v/>
      </c>
      <c r="U221" s="3">
        <v>0</v>
      </c>
      <c r="V221" s="18"/>
      <c r="W221" s="3">
        <v>20</v>
      </c>
      <c r="X221" s="8">
        <f t="shared" si="73"/>
        <v>4</v>
      </c>
      <c r="Y221" s="9" t="str">
        <f t="shared" si="78"/>
        <v/>
      </c>
      <c r="Z221" s="3">
        <v>3</v>
      </c>
      <c r="AA221" s="18"/>
    </row>
    <row r="222" spans="1:27" ht="17" x14ac:dyDescent="0.5">
      <c r="A222" s="18"/>
      <c r="B222" s="3">
        <v>21</v>
      </c>
      <c r="C222" s="8">
        <f t="shared" si="69"/>
        <v>4</v>
      </c>
      <c r="D222" s="9" t="str">
        <f t="shared" si="74"/>
        <v/>
      </c>
      <c r="E222" s="3">
        <v>2</v>
      </c>
      <c r="F222" s="18"/>
      <c r="G222" s="18"/>
      <c r="H222" s="3">
        <v>21</v>
      </c>
      <c r="I222" s="8">
        <f t="shared" si="70"/>
        <v>4</v>
      </c>
      <c r="J222" s="9" t="str">
        <f t="shared" si="75"/>
        <v/>
      </c>
      <c r="K222" s="3">
        <v>1</v>
      </c>
      <c r="L222" s="18"/>
      <c r="M222" s="3">
        <v>21</v>
      </c>
      <c r="N222" s="8">
        <f t="shared" si="71"/>
        <v>4</v>
      </c>
      <c r="O222" s="9" t="str">
        <f t="shared" si="76"/>
        <v/>
      </c>
      <c r="P222" s="3">
        <v>2</v>
      </c>
      <c r="Q222" s="18"/>
      <c r="R222" s="3">
        <v>21</v>
      </c>
      <c r="S222" s="8">
        <f t="shared" si="72"/>
        <v>4</v>
      </c>
      <c r="T222" s="9" t="str">
        <f t="shared" si="77"/>
        <v/>
      </c>
      <c r="U222" s="3">
        <v>0</v>
      </c>
      <c r="V222" s="18"/>
      <c r="W222" s="3">
        <v>21</v>
      </c>
      <c r="X222" s="8">
        <f t="shared" si="73"/>
        <v>4</v>
      </c>
      <c r="Y222" s="9" t="str">
        <f t="shared" si="78"/>
        <v/>
      </c>
      <c r="Z222" s="3">
        <v>1</v>
      </c>
      <c r="AA222" s="18"/>
    </row>
    <row r="223" spans="1:27" ht="17" x14ac:dyDescent="0.5">
      <c r="A223" s="18"/>
      <c r="B223" s="3">
        <v>22</v>
      </c>
      <c r="C223" s="8">
        <f t="shared" si="69"/>
        <v>5</v>
      </c>
      <c r="D223" s="9" t="str">
        <f t="shared" si="74"/>
        <v/>
      </c>
      <c r="E223" s="3">
        <v>1</v>
      </c>
      <c r="F223" s="18"/>
      <c r="G223" s="18"/>
      <c r="H223" s="3">
        <v>22</v>
      </c>
      <c r="I223" s="8">
        <f t="shared" si="70"/>
        <v>5</v>
      </c>
      <c r="J223" s="9" t="str">
        <f t="shared" si="75"/>
        <v/>
      </c>
      <c r="K223" s="3">
        <v>2</v>
      </c>
      <c r="L223" s="18"/>
      <c r="M223" s="3">
        <v>22</v>
      </c>
      <c r="N223" s="8">
        <f t="shared" si="71"/>
        <v>5</v>
      </c>
      <c r="O223" s="9" t="str">
        <f t="shared" si="76"/>
        <v/>
      </c>
      <c r="P223" s="3">
        <v>0</v>
      </c>
      <c r="Q223" s="18"/>
      <c r="R223" s="3">
        <v>22</v>
      </c>
      <c r="S223" s="8">
        <f t="shared" si="72"/>
        <v>5</v>
      </c>
      <c r="T223" s="9" t="str">
        <f t="shared" si="77"/>
        <v/>
      </c>
      <c r="U223" s="3">
        <v>1</v>
      </c>
      <c r="V223" s="18"/>
      <c r="W223" s="3">
        <v>22</v>
      </c>
      <c r="X223" s="8">
        <f t="shared" si="73"/>
        <v>5</v>
      </c>
      <c r="Y223" s="9" t="str">
        <f t="shared" si="78"/>
        <v/>
      </c>
      <c r="Z223" s="3">
        <v>1</v>
      </c>
      <c r="AA223" s="18"/>
    </row>
    <row r="224" spans="1:27" ht="17" x14ac:dyDescent="0.5">
      <c r="A224" s="18"/>
      <c r="B224" s="3">
        <v>23</v>
      </c>
      <c r="C224" s="8">
        <f t="shared" si="69"/>
        <v>4</v>
      </c>
      <c r="D224" s="9" t="str">
        <f t="shared" si="74"/>
        <v/>
      </c>
      <c r="E224" s="3">
        <v>1</v>
      </c>
      <c r="F224" s="18"/>
      <c r="G224" s="18"/>
      <c r="H224" s="3">
        <v>23</v>
      </c>
      <c r="I224" s="8">
        <f t="shared" si="70"/>
        <v>4</v>
      </c>
      <c r="J224" s="9" t="str">
        <f t="shared" si="75"/>
        <v/>
      </c>
      <c r="K224" s="3">
        <v>0</v>
      </c>
      <c r="L224" s="18"/>
      <c r="M224" s="3">
        <v>23</v>
      </c>
      <c r="N224" s="8">
        <f t="shared" si="71"/>
        <v>4</v>
      </c>
      <c r="O224" s="9" t="str">
        <f t="shared" si="76"/>
        <v/>
      </c>
      <c r="P224" s="3">
        <v>1</v>
      </c>
      <c r="Q224" s="18"/>
      <c r="R224" s="3">
        <v>23</v>
      </c>
      <c r="S224" s="8">
        <f t="shared" si="72"/>
        <v>4</v>
      </c>
      <c r="T224" s="9" t="str">
        <f t="shared" si="77"/>
        <v/>
      </c>
      <c r="U224" s="3">
        <v>1</v>
      </c>
      <c r="V224" s="18"/>
      <c r="W224" s="3">
        <v>23</v>
      </c>
      <c r="X224" s="8">
        <f t="shared" si="73"/>
        <v>4</v>
      </c>
      <c r="Y224" s="9" t="str">
        <f t="shared" si="78"/>
        <v/>
      </c>
      <c r="Z224" s="3">
        <v>1</v>
      </c>
      <c r="AA224" s="18"/>
    </row>
    <row r="225" spans="1:27" ht="17" x14ac:dyDescent="0.5">
      <c r="A225" s="18"/>
      <c r="B225" s="3">
        <v>24</v>
      </c>
      <c r="C225" s="8">
        <f t="shared" si="69"/>
        <v>4</v>
      </c>
      <c r="D225" s="9" t="str">
        <f t="shared" si="74"/>
        <v/>
      </c>
      <c r="E225" s="3">
        <v>2</v>
      </c>
      <c r="F225" s="18"/>
      <c r="G225" s="18"/>
      <c r="H225" s="3">
        <v>24</v>
      </c>
      <c r="I225" s="8">
        <f t="shared" si="70"/>
        <v>4</v>
      </c>
      <c r="J225" s="9" t="str">
        <f t="shared" si="75"/>
        <v/>
      </c>
      <c r="K225" s="3">
        <v>3</v>
      </c>
      <c r="L225" s="18"/>
      <c r="M225" s="3">
        <v>24</v>
      </c>
      <c r="N225" s="8">
        <f t="shared" si="71"/>
        <v>4</v>
      </c>
      <c r="O225" s="9" t="str">
        <f t="shared" si="76"/>
        <v/>
      </c>
      <c r="P225" s="3">
        <v>1</v>
      </c>
      <c r="Q225" s="18"/>
      <c r="R225" s="3">
        <v>24</v>
      </c>
      <c r="S225" s="8">
        <f t="shared" si="72"/>
        <v>4</v>
      </c>
      <c r="T225" s="9" t="str">
        <f t="shared" si="77"/>
        <v/>
      </c>
      <c r="U225" s="3">
        <v>3</v>
      </c>
      <c r="V225" s="18"/>
      <c r="W225" s="3">
        <v>24</v>
      </c>
      <c r="X225" s="8">
        <f t="shared" si="73"/>
        <v>4</v>
      </c>
      <c r="Y225" s="9" t="str">
        <f t="shared" si="78"/>
        <v/>
      </c>
      <c r="Z225" s="3">
        <v>3</v>
      </c>
      <c r="AA225" s="18"/>
    </row>
    <row r="226" spans="1:27" ht="17" x14ac:dyDescent="0.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</row>
    <row r="227" spans="1:27" ht="17" x14ac:dyDescent="0.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</row>
  </sheetData>
  <mergeCells count="41">
    <mergeCell ref="W32:Z32"/>
    <mergeCell ref="B4:E4"/>
    <mergeCell ref="H4:K4"/>
    <mergeCell ref="M4:P4"/>
    <mergeCell ref="R4:U4"/>
    <mergeCell ref="W4:Z4"/>
    <mergeCell ref="B32:E32"/>
    <mergeCell ref="H32:K32"/>
    <mergeCell ref="M32:P32"/>
    <mergeCell ref="R32:U32"/>
    <mergeCell ref="F6:F13"/>
    <mergeCell ref="B88:E88"/>
    <mergeCell ref="H88:K88"/>
    <mergeCell ref="M88:P88"/>
    <mergeCell ref="R88:U88"/>
    <mergeCell ref="W88:Z88"/>
    <mergeCell ref="B60:E60"/>
    <mergeCell ref="H60:K60"/>
    <mergeCell ref="M60:P60"/>
    <mergeCell ref="R60:U60"/>
    <mergeCell ref="W60:Z60"/>
    <mergeCell ref="B144:E144"/>
    <mergeCell ref="H144:K144"/>
    <mergeCell ref="M144:P144"/>
    <mergeCell ref="R144:U144"/>
    <mergeCell ref="W144:Z144"/>
    <mergeCell ref="B116:E116"/>
    <mergeCell ref="H116:K116"/>
    <mergeCell ref="M116:P116"/>
    <mergeCell ref="R116:U116"/>
    <mergeCell ref="W116:Z116"/>
    <mergeCell ref="B172:E172"/>
    <mergeCell ref="H172:K172"/>
    <mergeCell ref="M172:P172"/>
    <mergeCell ref="R172:U172"/>
    <mergeCell ref="W172:Z172"/>
    <mergeCell ref="B200:E200"/>
    <mergeCell ref="H200:K200"/>
    <mergeCell ref="M200:P200"/>
    <mergeCell ref="R200:U200"/>
    <mergeCell ref="W200:Z200"/>
  </mergeCells>
  <conditionalFormatting sqref="D1:D1048576 J1:J1048576 O1:O1048576 T1:T1048576 Y1:Y1048576">
    <cfRule type="cellIs" dxfId="1405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1"/>
  <sheetViews>
    <sheetView topLeftCell="D1" zoomScale="70" zoomScaleNormal="70" workbookViewId="0">
      <selection activeCell="E7" sqref="E7:F30"/>
    </sheetView>
  </sheetViews>
  <sheetFormatPr defaultRowHeight="17" x14ac:dyDescent="0.5"/>
  <cols>
    <col min="1" max="1" width="1.81640625" style="11" customWidth="1"/>
    <col min="2" max="2" width="2.90625" style="11" customWidth="1"/>
    <col min="3" max="3" width="16" style="11" customWidth="1"/>
    <col min="4" max="4" width="15.81640625" style="11" customWidth="1"/>
    <col min="5" max="5" width="35.90625" style="11" customWidth="1"/>
    <col min="6" max="6" width="27" style="11" customWidth="1"/>
    <col min="7" max="7" width="10.453125" style="11" customWidth="1"/>
    <col min="8" max="47" width="5.7265625" style="11" customWidth="1"/>
    <col min="48" max="48" width="6.36328125" style="11" customWidth="1"/>
    <col min="49" max="49" width="11.54296875" style="11" customWidth="1"/>
    <col min="50" max="50" width="10.08984375" style="11" customWidth="1"/>
    <col min="51" max="52" width="8.7265625" style="11" customWidth="1"/>
    <col min="53" max="16384" width="8.7265625" style="11"/>
  </cols>
  <sheetData>
    <row r="1" spans="1:52" x14ac:dyDescent="0.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9" customHeight="1" x14ac:dyDescent="0.5">
      <c r="A2" s="18"/>
      <c r="B2" s="105" t="s">
        <v>66</v>
      </c>
      <c r="C2" s="106"/>
      <c r="D2" s="106"/>
      <c r="E2" s="10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24.5" customHeight="1" x14ac:dyDescent="0.5">
      <c r="A3" s="18"/>
      <c r="B3" s="108"/>
      <c r="C3" s="109"/>
      <c r="D3" s="109"/>
      <c r="E3" s="110"/>
      <c r="F3" s="18"/>
      <c r="G3" s="18"/>
      <c r="H3" s="111" t="s">
        <v>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8"/>
      <c r="AW3" s="18"/>
      <c r="AX3" s="18"/>
      <c r="AY3" s="18"/>
      <c r="AZ3" s="18"/>
    </row>
    <row r="4" spans="1:52" ht="27" customHeight="1" x14ac:dyDescent="0.5">
      <c r="A4" s="18"/>
      <c r="B4" s="18"/>
      <c r="C4" s="18"/>
      <c r="D4" s="18"/>
      <c r="E4" s="18"/>
      <c r="F4" s="18"/>
      <c r="G4" s="19" t="s">
        <v>5</v>
      </c>
      <c r="H4" s="20" t="str">
        <f>VLOOKUP(H5,Table1[],2,TRUE)</f>
        <v>U</v>
      </c>
      <c r="I4" s="21">
        <f>VLOOKUP(I5,Table1[],2,TRUE)</f>
        <v>4</v>
      </c>
      <c r="J4" s="21">
        <f>VLOOKUP(J5,Table1[],2,TRUE)</f>
        <v>6</v>
      </c>
      <c r="K4" s="21">
        <f>VLOOKUP(K5,Table1[],2,TRUE)</f>
        <v>8</v>
      </c>
      <c r="L4" s="21">
        <f>VLOOKUP(L5,Table1[],2,TRUE)</f>
        <v>9</v>
      </c>
      <c r="M4" s="21">
        <f>VLOOKUP(M5,Table1[],2,TRUE)</f>
        <v>9</v>
      </c>
      <c r="N4" s="21">
        <f>VLOOKUP(N5,Table1[],2,TRUE)</f>
        <v>9</v>
      </c>
      <c r="O4" s="21">
        <f>VLOOKUP(O5,Table1[],2,TRUE)</f>
        <v>9</v>
      </c>
      <c r="P4" s="21">
        <f>VLOOKUP(P5,Table1[],2,TRUE)</f>
        <v>7</v>
      </c>
      <c r="Q4" s="21">
        <f>VLOOKUP(Q5,Table1[],2,TRUE)</f>
        <v>6</v>
      </c>
      <c r="R4" s="22">
        <f>VLOOKUP(R5,Table1[],2,TRUE)</f>
        <v>5</v>
      </c>
      <c r="S4" s="20">
        <f>VLOOKUP(S5,Table1[],2,TRUE)</f>
        <v>6</v>
      </c>
      <c r="T4" s="21">
        <f>VLOOKUP(T5,Table1[],2,TRUE)</f>
        <v>8</v>
      </c>
      <c r="U4" s="21">
        <f>VLOOKUP(U5,Table1[],2,TRUE)</f>
        <v>7</v>
      </c>
      <c r="V4" s="21">
        <f>VLOOKUP(V5,Table1[],2,TRUE)</f>
        <v>7</v>
      </c>
      <c r="W4" s="21">
        <f>VLOOKUP(W5,Table1[],2,TRUE)</f>
        <v>4</v>
      </c>
      <c r="X4" s="21">
        <f>VLOOKUP(X5,Table1[],2,TRUE)</f>
        <v>8</v>
      </c>
      <c r="Y4" s="21">
        <f>VLOOKUP(Y5,Table1[],2,TRUE)</f>
        <v>7</v>
      </c>
      <c r="Z4" s="21">
        <f>VLOOKUP(Z5,Table1[],2,TRUE)</f>
        <v>7</v>
      </c>
      <c r="AA4" s="21">
        <f>VLOOKUP(AA5,Table1[],2,TRUE)</f>
        <v>6</v>
      </c>
      <c r="AB4" s="21">
        <f>VLOOKUP(AB5,Table1[],2,TRUE)</f>
        <v>7</v>
      </c>
      <c r="AC4" s="21">
        <f>VLOOKUP(AC5,Table1[],2,TRUE)</f>
        <v>5</v>
      </c>
      <c r="AD4" s="21">
        <f>VLOOKUP(AD5,Table1[],2,TRUE)</f>
        <v>8</v>
      </c>
      <c r="AE4" s="21">
        <f>VLOOKUP(AE5,Table1[],2,TRUE)</f>
        <v>5</v>
      </c>
      <c r="AF4" s="21">
        <f>VLOOKUP(AF5,Table1[],2,TRUE)</f>
        <v>7</v>
      </c>
      <c r="AG4" s="21">
        <f>VLOOKUP(AG5,Table1[],2,TRUE)</f>
        <v>4</v>
      </c>
      <c r="AH4" s="21">
        <f>VLOOKUP(AH5,Table1[],2,TRUE)</f>
        <v>7</v>
      </c>
      <c r="AI4" s="21">
        <f>VLOOKUP(AI5,Table1[],2,TRUE)</f>
        <v>9</v>
      </c>
      <c r="AJ4" s="21">
        <f>VLOOKUP(AJ5,Table1[],2,TRUE)</f>
        <v>4</v>
      </c>
      <c r="AK4" s="21">
        <f>VLOOKUP(AK5,Table1[],2,TRUE)</f>
        <v>6</v>
      </c>
      <c r="AL4" s="21">
        <f>VLOOKUP(AL5,Table1[],2,TRUE)</f>
        <v>5</v>
      </c>
      <c r="AM4" s="21">
        <f>VLOOKUP(AM5,Table1[],2,TRUE)</f>
        <v>5</v>
      </c>
      <c r="AN4" s="21">
        <f>VLOOKUP(AN5,Table1[],2,TRUE)</f>
        <v>9</v>
      </c>
      <c r="AO4" s="21">
        <f>VLOOKUP(AO5,Table1[],2,TRUE)</f>
        <v>6</v>
      </c>
      <c r="AP4" s="20">
        <f>VLOOKUP(AP5,Table1[],2,TRUE)</f>
        <v>8</v>
      </c>
      <c r="AQ4" s="20">
        <f>VLOOKUP(AQ5,Table1[],2,TRUE)</f>
        <v>5</v>
      </c>
      <c r="AR4" s="20">
        <f>VLOOKUP(AR5,Table1[],2,TRUE)</f>
        <v>4</v>
      </c>
      <c r="AS4" s="20">
        <f>VLOOKUP(AS5,Table1[],2,TRUE)</f>
        <v>4</v>
      </c>
      <c r="AT4" s="20">
        <f>VLOOKUP(AT5,Table1[],2,TRUE)</f>
        <v>5</v>
      </c>
      <c r="AU4" s="20">
        <f>VLOOKUP(AU5,Table1[],2,TRUE)</f>
        <v>6</v>
      </c>
      <c r="AV4" s="18"/>
      <c r="AW4" s="18"/>
      <c r="AX4" s="18"/>
      <c r="AY4" s="18"/>
      <c r="AZ4" s="18"/>
    </row>
    <row r="5" spans="1:52" ht="27" customHeight="1" x14ac:dyDescent="0.5">
      <c r="A5" s="18"/>
      <c r="B5" s="18"/>
      <c r="C5" s="18"/>
      <c r="D5" s="18"/>
      <c r="E5" s="18"/>
      <c r="F5" s="23" t="s">
        <v>30</v>
      </c>
      <c r="G5" s="24">
        <f>AVERAGE(H5:AU5)</f>
        <v>52.45</v>
      </c>
      <c r="H5" s="25">
        <f t="shared" ref="H5:AU5" si="0">SUM(H7:H30)</f>
        <v>0</v>
      </c>
      <c r="I5" s="26">
        <f t="shared" si="0"/>
        <v>24</v>
      </c>
      <c r="J5" s="26">
        <f t="shared" si="0"/>
        <v>48</v>
      </c>
      <c r="K5" s="26">
        <f t="shared" si="0"/>
        <v>71</v>
      </c>
      <c r="L5" s="26">
        <f t="shared" si="0"/>
        <v>88</v>
      </c>
      <c r="M5" s="26">
        <f t="shared" si="0"/>
        <v>96</v>
      </c>
      <c r="N5" s="26">
        <f t="shared" si="0"/>
        <v>99</v>
      </c>
      <c r="O5" s="26">
        <f t="shared" si="0"/>
        <v>100</v>
      </c>
      <c r="P5" s="26">
        <f t="shared" si="0"/>
        <v>60</v>
      </c>
      <c r="Q5" s="26">
        <f t="shared" si="0"/>
        <v>43</v>
      </c>
      <c r="R5" s="27">
        <f t="shared" si="0"/>
        <v>39</v>
      </c>
      <c r="S5" s="25">
        <f t="shared" si="0"/>
        <v>42</v>
      </c>
      <c r="T5" s="26">
        <f t="shared" si="0"/>
        <v>73</v>
      </c>
      <c r="U5" s="26">
        <f t="shared" si="0"/>
        <v>66</v>
      </c>
      <c r="V5" s="26">
        <f t="shared" si="0"/>
        <v>63</v>
      </c>
      <c r="W5" s="26">
        <f t="shared" si="0"/>
        <v>18</v>
      </c>
      <c r="X5" s="26">
        <f t="shared" si="0"/>
        <v>72</v>
      </c>
      <c r="Y5" s="26">
        <f t="shared" si="0"/>
        <v>58</v>
      </c>
      <c r="Z5" s="26">
        <f t="shared" si="0"/>
        <v>65</v>
      </c>
      <c r="AA5" s="26">
        <f t="shared" si="0"/>
        <v>49</v>
      </c>
      <c r="AB5" s="26">
        <f t="shared" si="0"/>
        <v>60</v>
      </c>
      <c r="AC5" s="26">
        <f t="shared" si="0"/>
        <v>34</v>
      </c>
      <c r="AD5" s="26">
        <f t="shared" si="0"/>
        <v>70</v>
      </c>
      <c r="AE5" s="26">
        <f t="shared" si="0"/>
        <v>29</v>
      </c>
      <c r="AF5" s="26">
        <f t="shared" si="0"/>
        <v>66</v>
      </c>
      <c r="AG5" s="26">
        <f t="shared" si="0"/>
        <v>20</v>
      </c>
      <c r="AH5" s="26">
        <f t="shared" si="0"/>
        <v>63</v>
      </c>
      <c r="AI5" s="26">
        <f t="shared" si="0"/>
        <v>85</v>
      </c>
      <c r="AJ5" s="26">
        <f t="shared" si="0"/>
        <v>19</v>
      </c>
      <c r="AK5" s="26">
        <f t="shared" si="0"/>
        <v>46</v>
      </c>
      <c r="AL5" s="26">
        <f t="shared" si="0"/>
        <v>31</v>
      </c>
      <c r="AM5" s="26">
        <f t="shared" si="0"/>
        <v>36</v>
      </c>
      <c r="AN5" s="26">
        <f t="shared" si="0"/>
        <v>83</v>
      </c>
      <c r="AO5" s="26">
        <f t="shared" si="0"/>
        <v>48</v>
      </c>
      <c r="AP5" s="28">
        <f t="shared" si="0"/>
        <v>73</v>
      </c>
      <c r="AQ5" s="29">
        <f t="shared" si="0"/>
        <v>29</v>
      </c>
      <c r="AR5" s="29">
        <f t="shared" si="0"/>
        <v>28</v>
      </c>
      <c r="AS5" s="29">
        <f t="shared" si="0"/>
        <v>21</v>
      </c>
      <c r="AT5" s="29">
        <f t="shared" si="0"/>
        <v>37</v>
      </c>
      <c r="AU5" s="29">
        <f t="shared" si="0"/>
        <v>46</v>
      </c>
      <c r="AV5" s="18"/>
      <c r="AW5" s="18"/>
      <c r="AX5" s="18"/>
      <c r="AY5" s="18"/>
      <c r="AZ5" s="18"/>
    </row>
    <row r="6" spans="1:52" ht="91" customHeight="1" x14ac:dyDescent="0.5">
      <c r="A6" s="18"/>
      <c r="B6" s="18"/>
      <c r="C6" s="30" t="s">
        <v>0</v>
      </c>
      <c r="D6" s="31" t="s">
        <v>18</v>
      </c>
      <c r="E6" s="30" t="s">
        <v>3</v>
      </c>
      <c r="F6" s="32" t="s">
        <v>4</v>
      </c>
      <c r="G6" s="33" t="s">
        <v>2</v>
      </c>
      <c r="H6" s="34" t="str">
        <f>'Register (fill in)'!B3</f>
        <v>Student A</v>
      </c>
      <c r="I6" s="35" t="str">
        <f>'Register (fill in)'!B4</f>
        <v>Student B</v>
      </c>
      <c r="J6" s="35" t="str">
        <f>'Register (fill in)'!B5</f>
        <v>Student C</v>
      </c>
      <c r="K6" s="35" t="str">
        <f>'Register (fill in)'!B6</f>
        <v>Student D</v>
      </c>
      <c r="L6" s="35" t="str">
        <f>'Register (fill in)'!B7</f>
        <v>Student E</v>
      </c>
      <c r="M6" s="35" t="str">
        <f>'Register (fill in)'!B8</f>
        <v>Student F</v>
      </c>
      <c r="N6" s="35" t="str">
        <f>'Register (fill in)'!B9</f>
        <v>Student G</v>
      </c>
      <c r="O6" s="35" t="str">
        <f>'Register (fill in)'!B10</f>
        <v>Student H</v>
      </c>
      <c r="P6" s="35" t="str">
        <f>'Register (fill in)'!B11</f>
        <v>Student I</v>
      </c>
      <c r="Q6" s="35" t="str">
        <f>'Register (fill in)'!B12</f>
        <v>Student J</v>
      </c>
      <c r="R6" s="36" t="str">
        <f>'Register (fill in)'!B13</f>
        <v>Student K</v>
      </c>
      <c r="S6" s="34" t="str">
        <f>'Register (fill in)'!B14</f>
        <v>Student L</v>
      </c>
      <c r="T6" s="35" t="str">
        <f>'Register (fill in)'!B15</f>
        <v>Student M</v>
      </c>
      <c r="U6" s="35" t="str">
        <f>'Register (fill in)'!B16</f>
        <v>Student N</v>
      </c>
      <c r="V6" s="35" t="str">
        <f>'Register (fill in)'!B17</f>
        <v>Student O</v>
      </c>
      <c r="W6" s="35" t="str">
        <f>'Register (fill in)'!B18</f>
        <v>Student P</v>
      </c>
      <c r="X6" s="35" t="str">
        <f>'Register (fill in)'!B19</f>
        <v>Student Q</v>
      </c>
      <c r="Y6" s="35" t="str">
        <f>'Register (fill in)'!B20</f>
        <v>Student R</v>
      </c>
      <c r="Z6" s="35" t="str">
        <f>'Register (fill in)'!B21</f>
        <v>Student S</v>
      </c>
      <c r="AA6" s="35" t="str">
        <f>'Register (fill in)'!B22</f>
        <v>Student T</v>
      </c>
      <c r="AB6" s="35" t="str">
        <f>'Register (fill in)'!B23</f>
        <v>Student U</v>
      </c>
      <c r="AC6" s="35" t="str">
        <f>'Register (fill in)'!B24</f>
        <v>Student V</v>
      </c>
      <c r="AD6" s="35" t="str">
        <f>'Register (fill in)'!B25</f>
        <v>Student W</v>
      </c>
      <c r="AE6" s="35" t="str">
        <f>'Register (fill in)'!B26</f>
        <v>Student X</v>
      </c>
      <c r="AF6" s="35" t="str">
        <f>'Register (fill in)'!B27</f>
        <v>Student Y</v>
      </c>
      <c r="AG6" s="35" t="str">
        <f>'Register (fill in)'!B28</f>
        <v>Student Z</v>
      </c>
      <c r="AH6" s="35" t="str">
        <f>'Register (fill in)'!B29</f>
        <v>Student AA</v>
      </c>
      <c r="AI6" s="35" t="str">
        <f>'Register (fill in)'!B30</f>
        <v>Student AB</v>
      </c>
      <c r="AJ6" s="35" t="str">
        <f>'Register (fill in)'!B31</f>
        <v>Student AC</v>
      </c>
      <c r="AK6" s="35" t="str">
        <f>'Register (fill in)'!B32</f>
        <v>Student AD</v>
      </c>
      <c r="AL6" s="35" t="str">
        <f>'Register (fill in)'!B33</f>
        <v>Student AE</v>
      </c>
      <c r="AM6" s="35" t="str">
        <f>'Register (fill in)'!B34</f>
        <v>Student AF</v>
      </c>
      <c r="AN6" s="35" t="str">
        <f>'Register (fill in)'!B35</f>
        <v>Student AG</v>
      </c>
      <c r="AO6" s="35" t="str">
        <f>'Register (fill in)'!B36</f>
        <v>Student AH</v>
      </c>
      <c r="AP6" s="35" t="str">
        <f>'Register (fill in)'!B37</f>
        <v>Student AI</v>
      </c>
      <c r="AQ6" s="35" t="str">
        <f>'Register (fill in)'!B38</f>
        <v>Student AJ</v>
      </c>
      <c r="AR6" s="35" t="str">
        <f>'Register (fill in)'!B39</f>
        <v>Student AK</v>
      </c>
      <c r="AS6" s="35" t="str">
        <f>'Register (fill in)'!B40</f>
        <v>Student AL</v>
      </c>
      <c r="AT6" s="35" t="str">
        <f>'Register (fill in)'!B41</f>
        <v>Student AM</v>
      </c>
      <c r="AU6" s="35" t="str">
        <f>'Register (fill in)'!B42</f>
        <v>Student AN</v>
      </c>
      <c r="AV6" s="18"/>
      <c r="AW6" s="18"/>
      <c r="AX6" s="18"/>
      <c r="AY6" s="18"/>
      <c r="AZ6" s="18"/>
    </row>
    <row r="7" spans="1:52" ht="18.5" x14ac:dyDescent="0.55000000000000004">
      <c r="A7" s="18"/>
      <c r="B7" s="18"/>
      <c r="C7" s="37">
        <v>1</v>
      </c>
      <c r="D7" s="38">
        <f>100-AVERAGE(H7:AU7)/G7*100</f>
        <v>41.666666666666664</v>
      </c>
      <c r="E7" s="51" t="s">
        <v>67</v>
      </c>
      <c r="F7" s="52"/>
      <c r="G7" s="40">
        <v>3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2</v>
      </c>
      <c r="K7" s="41">
        <f>'Marks per Question (fill in)'!U6</f>
        <v>3</v>
      </c>
      <c r="L7" s="41">
        <f>'Marks per Question (fill in)'!Z6</f>
        <v>3</v>
      </c>
      <c r="M7" s="41">
        <f>'Marks per Question (fill in)'!E34</f>
        <v>3</v>
      </c>
      <c r="N7" s="41">
        <f>'Marks per Question (fill in)'!K34</f>
        <v>3</v>
      </c>
      <c r="O7" s="41">
        <f>'Marks per Question (fill in)'!P34</f>
        <v>3</v>
      </c>
      <c r="P7" s="41">
        <f>'Marks per Question (fill in)'!U34</f>
        <v>3</v>
      </c>
      <c r="Q7" s="41">
        <f>'Marks per Question (fill in)'!Z34</f>
        <v>2</v>
      </c>
      <c r="R7" s="41">
        <f>'Marks per Question (fill in)'!E62</f>
        <v>0</v>
      </c>
      <c r="S7" s="41">
        <f>'Marks per Question (fill in)'!K62</f>
        <v>2</v>
      </c>
      <c r="T7" s="41">
        <f>'Marks per Question (fill in)'!P62</f>
        <v>3</v>
      </c>
      <c r="U7" s="41">
        <f>'Marks per Question (fill in)'!U62</f>
        <v>0</v>
      </c>
      <c r="V7" s="41">
        <f>'Marks per Question (fill in)'!Z62</f>
        <v>0</v>
      </c>
      <c r="W7" s="41">
        <f>'Marks per Question (fill in)'!E90</f>
        <v>2</v>
      </c>
      <c r="X7" s="41">
        <f>'Marks per Question (fill in)'!K90</f>
        <v>3</v>
      </c>
      <c r="Y7" s="41">
        <f>'Marks per Question (fill in)'!P90</f>
        <v>2</v>
      </c>
      <c r="Z7" s="41">
        <f>'Marks per Question (fill in)'!U90</f>
        <v>2</v>
      </c>
      <c r="AA7" s="41">
        <f>'Marks per Question (fill in)'!Z90</f>
        <v>2</v>
      </c>
      <c r="AB7" s="41">
        <f>'Marks per Question (fill in)'!E118</f>
        <v>3</v>
      </c>
      <c r="AC7" s="41">
        <f>'Marks per Question (fill in)'!K118</f>
        <v>0</v>
      </c>
      <c r="AD7" s="41">
        <f>'Marks per Question (fill in)'!P118</f>
        <v>3</v>
      </c>
      <c r="AE7" s="41">
        <f>'Marks per Question (fill in)'!U118</f>
        <v>0</v>
      </c>
      <c r="AF7" s="41">
        <f>'Marks per Question (fill in)'!Z118</f>
        <v>3</v>
      </c>
      <c r="AG7" s="41">
        <f>'Marks per Question (fill in)'!E146</f>
        <v>0</v>
      </c>
      <c r="AH7" s="41">
        <f>'Marks per Question (fill in)'!K146</f>
        <v>2</v>
      </c>
      <c r="AI7" s="41">
        <f>'Marks per Question (fill in)'!P146</f>
        <v>3</v>
      </c>
      <c r="AJ7" s="41">
        <f>'Marks per Question (fill in)'!U146</f>
        <v>1</v>
      </c>
      <c r="AK7" s="41">
        <f>'Marks per Question (fill in)'!Z146</f>
        <v>0</v>
      </c>
      <c r="AL7" s="41">
        <f>'Marks per Question (fill in)'!E174</f>
        <v>2</v>
      </c>
      <c r="AM7" s="41">
        <f>'Marks per Question (fill in)'!K174</f>
        <v>2</v>
      </c>
      <c r="AN7" s="41">
        <f>'Marks per Question (fill in)'!P174</f>
        <v>3</v>
      </c>
      <c r="AO7" s="41">
        <f>'Marks per Question (fill in)'!U174</f>
        <v>1</v>
      </c>
      <c r="AP7" s="41">
        <f>'Marks per Question (fill in)'!Z174</f>
        <v>3</v>
      </c>
      <c r="AQ7" s="41">
        <f>'Marks per Question (fill in)'!E202</f>
        <v>0</v>
      </c>
      <c r="AR7" s="41">
        <f>'Marks per Question (fill in)'!K202</f>
        <v>1</v>
      </c>
      <c r="AS7" s="41">
        <f>'Marks per Question (fill in)'!P202</f>
        <v>1</v>
      </c>
      <c r="AT7" s="41">
        <f>'Marks per Question (fill in)'!U202</f>
        <v>1</v>
      </c>
      <c r="AU7" s="39">
        <f>'Marks per Question (fill in)'!Z202</f>
        <v>2</v>
      </c>
      <c r="AV7" s="18"/>
      <c r="AW7" s="18"/>
      <c r="AX7" s="18"/>
      <c r="AY7" s="18"/>
      <c r="AZ7" s="18"/>
    </row>
    <row r="8" spans="1:52" ht="18.5" x14ac:dyDescent="0.55000000000000004">
      <c r="A8" s="18"/>
      <c r="B8" s="18"/>
      <c r="C8" s="42">
        <v>2</v>
      </c>
      <c r="D8" s="43">
        <f t="shared" ref="D8:D30" si="1">100-AVERAGE(H8:AU8)/G8*100</f>
        <v>45.625000000000007</v>
      </c>
      <c r="E8" s="53" t="s">
        <v>68</v>
      </c>
      <c r="F8" s="54" t="s">
        <v>69</v>
      </c>
      <c r="G8" s="45">
        <v>4</v>
      </c>
      <c r="H8" s="46">
        <f>'Marks per Question (fill in)'!E7</f>
        <v>0</v>
      </c>
      <c r="I8" s="46">
        <f>'Marks per Question (fill in)'!K7</f>
        <v>1</v>
      </c>
      <c r="J8" s="46">
        <f>'Marks per Question (fill in)'!P7</f>
        <v>2</v>
      </c>
      <c r="K8" s="46">
        <f>'Marks per Question (fill in)'!U7</f>
        <v>3</v>
      </c>
      <c r="L8" s="46">
        <f>'Marks per Question (fill in)'!Z7</f>
        <v>4</v>
      </c>
      <c r="M8" s="46">
        <f>'Marks per Question (fill in)'!E35</f>
        <v>4</v>
      </c>
      <c r="N8" s="46">
        <f>'Marks per Question (fill in)'!K35</f>
        <v>4</v>
      </c>
      <c r="O8" s="46">
        <f>'Marks per Question (fill in)'!P35</f>
        <v>4</v>
      </c>
      <c r="P8" s="46">
        <f>'Marks per Question (fill in)'!U35</f>
        <v>2</v>
      </c>
      <c r="Q8" s="46">
        <f>'Marks per Question (fill in)'!Z35</f>
        <v>2</v>
      </c>
      <c r="R8" s="46">
        <f>'Marks per Question (fill in)'!E63</f>
        <v>0</v>
      </c>
      <c r="S8" s="46">
        <f>'Marks per Question (fill in)'!K63</f>
        <v>1</v>
      </c>
      <c r="T8" s="46">
        <f>'Marks per Question (fill in)'!P63</f>
        <v>4</v>
      </c>
      <c r="U8" s="46">
        <f>'Marks per Question (fill in)'!U63</f>
        <v>0</v>
      </c>
      <c r="V8" s="46">
        <f>'Marks per Question (fill in)'!Z63</f>
        <v>2</v>
      </c>
      <c r="W8" s="46">
        <f>'Marks per Question (fill in)'!E91</f>
        <v>2</v>
      </c>
      <c r="X8" s="46">
        <f>'Marks per Question (fill in)'!K91</f>
        <v>4</v>
      </c>
      <c r="Y8" s="46">
        <f>'Marks per Question (fill in)'!P91</f>
        <v>2</v>
      </c>
      <c r="Z8" s="46">
        <f>'Marks per Question (fill in)'!U91</f>
        <v>2</v>
      </c>
      <c r="AA8" s="46">
        <f>'Marks per Question (fill in)'!Z91</f>
        <v>0</v>
      </c>
      <c r="AB8" s="46">
        <f>'Marks per Question (fill in)'!E119</f>
        <v>4</v>
      </c>
      <c r="AC8" s="46">
        <f>'Marks per Question (fill in)'!K119</f>
        <v>1</v>
      </c>
      <c r="AD8" s="46">
        <f>'Marks per Question (fill in)'!P119</f>
        <v>4</v>
      </c>
      <c r="AE8" s="46">
        <f>'Marks per Question (fill in)'!U119</f>
        <v>1</v>
      </c>
      <c r="AF8" s="46">
        <f>'Marks per Question (fill in)'!Z119</f>
        <v>4</v>
      </c>
      <c r="AG8" s="46">
        <f>'Marks per Question (fill in)'!E147</f>
        <v>1</v>
      </c>
      <c r="AH8" s="46">
        <f>'Marks per Question (fill in)'!K147</f>
        <v>3</v>
      </c>
      <c r="AI8" s="46">
        <f>'Marks per Question (fill in)'!P147</f>
        <v>4</v>
      </c>
      <c r="AJ8" s="46">
        <f>'Marks per Question (fill in)'!U147</f>
        <v>1</v>
      </c>
      <c r="AK8" s="46">
        <f>'Marks per Question (fill in)'!Z147</f>
        <v>1</v>
      </c>
      <c r="AL8" s="46">
        <f>'Marks per Question (fill in)'!E175</f>
        <v>2</v>
      </c>
      <c r="AM8" s="46">
        <f>'Marks per Question (fill in)'!K175</f>
        <v>2</v>
      </c>
      <c r="AN8" s="46">
        <f>'Marks per Question (fill in)'!P175</f>
        <v>4</v>
      </c>
      <c r="AO8" s="46">
        <f>'Marks per Question (fill in)'!U175</f>
        <v>1</v>
      </c>
      <c r="AP8" s="46">
        <f>'Marks per Question (fill in)'!Z175</f>
        <v>4</v>
      </c>
      <c r="AQ8" s="46">
        <f>'Marks per Question (fill in)'!E203</f>
        <v>2</v>
      </c>
      <c r="AR8" s="46">
        <f>'Marks per Question (fill in)'!K203</f>
        <v>1</v>
      </c>
      <c r="AS8" s="46">
        <f>'Marks per Question (fill in)'!P203</f>
        <v>1</v>
      </c>
      <c r="AT8" s="46">
        <f>'Marks per Question (fill in)'!U203</f>
        <v>1</v>
      </c>
      <c r="AU8" s="44">
        <f>'Marks per Question (fill in)'!Z203</f>
        <v>2</v>
      </c>
      <c r="AV8" s="18"/>
      <c r="AW8" s="18"/>
      <c r="AX8" s="18"/>
      <c r="AY8" s="18"/>
      <c r="AZ8" s="18"/>
    </row>
    <row r="9" spans="1:52" ht="18.5" x14ac:dyDescent="0.55000000000000004">
      <c r="A9" s="18"/>
      <c r="B9" s="18"/>
      <c r="C9" s="42">
        <v>3</v>
      </c>
      <c r="D9" s="43">
        <f t="shared" si="1"/>
        <v>37.5</v>
      </c>
      <c r="E9" s="53" t="s">
        <v>70</v>
      </c>
      <c r="F9" s="54" t="s">
        <v>71</v>
      </c>
      <c r="G9" s="45">
        <v>3</v>
      </c>
      <c r="H9" s="46">
        <f>'Marks per Question (fill in)'!E8</f>
        <v>0</v>
      </c>
      <c r="I9" s="46">
        <f>'Marks per Question (fill in)'!K8</f>
        <v>1</v>
      </c>
      <c r="J9" s="46">
        <f>'Marks per Question (fill in)'!P8</f>
        <v>2</v>
      </c>
      <c r="K9" s="46">
        <f>'Marks per Question (fill in)'!U8</f>
        <v>3</v>
      </c>
      <c r="L9" s="46">
        <f>'Marks per Question (fill in)'!Z8</f>
        <v>3</v>
      </c>
      <c r="M9" s="46">
        <f>'Marks per Question (fill in)'!E36</f>
        <v>3</v>
      </c>
      <c r="N9" s="46">
        <f>'Marks per Question (fill in)'!K36</f>
        <v>3</v>
      </c>
      <c r="O9" s="46">
        <f>'Marks per Question (fill in)'!P36</f>
        <v>3</v>
      </c>
      <c r="P9" s="46">
        <f>'Marks per Question (fill in)'!U36</f>
        <v>3</v>
      </c>
      <c r="Q9" s="46">
        <f>'Marks per Question (fill in)'!Z36</f>
        <v>3</v>
      </c>
      <c r="R9" s="46">
        <f>'Marks per Question (fill in)'!E64</f>
        <v>1</v>
      </c>
      <c r="S9" s="46">
        <f>'Marks per Question (fill in)'!K64</f>
        <v>3</v>
      </c>
      <c r="T9" s="46">
        <f>'Marks per Question (fill in)'!P64</f>
        <v>3</v>
      </c>
      <c r="U9" s="46">
        <f>'Marks per Question (fill in)'!U64</f>
        <v>0</v>
      </c>
      <c r="V9" s="46">
        <f>'Marks per Question (fill in)'!Z64</f>
        <v>3</v>
      </c>
      <c r="W9" s="46">
        <f>'Marks per Question (fill in)'!E92</f>
        <v>2</v>
      </c>
      <c r="X9" s="46">
        <f>'Marks per Question (fill in)'!K92</f>
        <v>3</v>
      </c>
      <c r="Y9" s="46">
        <f>'Marks per Question (fill in)'!P92</f>
        <v>0</v>
      </c>
      <c r="Z9" s="46">
        <f>'Marks per Question (fill in)'!U92</f>
        <v>1</v>
      </c>
      <c r="AA9" s="46">
        <f>'Marks per Question (fill in)'!Z92</f>
        <v>2</v>
      </c>
      <c r="AB9" s="46">
        <f>'Marks per Question (fill in)'!E120</f>
        <v>3</v>
      </c>
      <c r="AC9" s="46">
        <f>'Marks per Question (fill in)'!K120</f>
        <v>1</v>
      </c>
      <c r="AD9" s="46">
        <f>'Marks per Question (fill in)'!P120</f>
        <v>3</v>
      </c>
      <c r="AE9" s="46">
        <f>'Marks per Question (fill in)'!U120</f>
        <v>1</v>
      </c>
      <c r="AF9" s="46">
        <f>'Marks per Question (fill in)'!Z120</f>
        <v>3</v>
      </c>
      <c r="AG9" s="46">
        <f>'Marks per Question (fill in)'!E148</f>
        <v>0</v>
      </c>
      <c r="AH9" s="46">
        <f>'Marks per Question (fill in)'!K148</f>
        <v>2</v>
      </c>
      <c r="AI9" s="46">
        <f>'Marks per Question (fill in)'!P148</f>
        <v>3</v>
      </c>
      <c r="AJ9" s="46">
        <f>'Marks per Question (fill in)'!U148</f>
        <v>1</v>
      </c>
      <c r="AK9" s="46">
        <f>'Marks per Question (fill in)'!Z148</f>
        <v>1</v>
      </c>
      <c r="AL9" s="46">
        <f>'Marks per Question (fill in)'!E176</f>
        <v>2</v>
      </c>
      <c r="AM9" s="46">
        <f>'Marks per Question (fill in)'!K176</f>
        <v>2</v>
      </c>
      <c r="AN9" s="46">
        <f>'Marks per Question (fill in)'!P176</f>
        <v>2</v>
      </c>
      <c r="AO9" s="46">
        <f>'Marks per Question (fill in)'!U176</f>
        <v>1</v>
      </c>
      <c r="AP9" s="46">
        <f>'Marks per Question (fill in)'!Z176</f>
        <v>2</v>
      </c>
      <c r="AQ9" s="46">
        <f>'Marks per Question (fill in)'!E204</f>
        <v>2</v>
      </c>
      <c r="AR9" s="46">
        <f>'Marks per Question (fill in)'!K204</f>
        <v>0</v>
      </c>
      <c r="AS9" s="46">
        <f>'Marks per Question (fill in)'!P204</f>
        <v>1</v>
      </c>
      <c r="AT9" s="46">
        <f>'Marks per Question (fill in)'!U204</f>
        <v>1</v>
      </c>
      <c r="AU9" s="44">
        <f>'Marks per Question (fill in)'!Z204</f>
        <v>2</v>
      </c>
      <c r="AV9" s="18"/>
      <c r="AW9" s="18"/>
      <c r="AX9" s="18"/>
      <c r="AY9" s="18"/>
      <c r="AZ9" s="18"/>
    </row>
    <row r="10" spans="1:52" ht="18.5" x14ac:dyDescent="0.55000000000000004">
      <c r="A10" s="18"/>
      <c r="B10" s="18"/>
      <c r="C10" s="42">
        <v>4</v>
      </c>
      <c r="D10" s="43">
        <f t="shared" si="1"/>
        <v>49.375</v>
      </c>
      <c r="E10" s="53" t="s">
        <v>72</v>
      </c>
      <c r="F10" s="54" t="s">
        <v>73</v>
      </c>
      <c r="G10" s="45">
        <v>4</v>
      </c>
      <c r="H10" s="46">
        <f>'Marks per Question (fill in)'!E9</f>
        <v>0</v>
      </c>
      <c r="I10" s="46">
        <f>'Marks per Question (fill in)'!K9</f>
        <v>1</v>
      </c>
      <c r="J10" s="46">
        <f>'Marks per Question (fill in)'!P9</f>
        <v>2</v>
      </c>
      <c r="K10" s="46">
        <f>'Marks per Question (fill in)'!U9</f>
        <v>3</v>
      </c>
      <c r="L10" s="46">
        <f>'Marks per Question (fill in)'!Z9</f>
        <v>4</v>
      </c>
      <c r="M10" s="46">
        <f>'Marks per Question (fill in)'!E37</f>
        <v>4</v>
      </c>
      <c r="N10" s="46">
        <f>'Marks per Question (fill in)'!K37</f>
        <v>4</v>
      </c>
      <c r="O10" s="46">
        <f>'Marks per Question (fill in)'!P37</f>
        <v>4</v>
      </c>
      <c r="P10" s="46">
        <f>'Marks per Question (fill in)'!U37</f>
        <v>3</v>
      </c>
      <c r="Q10" s="46">
        <f>'Marks per Question (fill in)'!Z37</f>
        <v>3</v>
      </c>
      <c r="R10" s="46">
        <f>'Marks per Question (fill in)'!E65</f>
        <v>1</v>
      </c>
      <c r="S10" s="46">
        <f>'Marks per Question (fill in)'!K65</f>
        <v>1</v>
      </c>
      <c r="T10" s="46">
        <f>'Marks per Question (fill in)'!P65</f>
        <v>4</v>
      </c>
      <c r="U10" s="46">
        <f>'Marks per Question (fill in)'!U65</f>
        <v>1</v>
      </c>
      <c r="V10" s="46">
        <f>'Marks per Question (fill in)'!Z65</f>
        <v>1</v>
      </c>
      <c r="W10" s="46">
        <f>'Marks per Question (fill in)'!E93</f>
        <v>2</v>
      </c>
      <c r="X10" s="46">
        <f>'Marks per Question (fill in)'!K93</f>
        <v>4</v>
      </c>
      <c r="Y10" s="46">
        <f>'Marks per Question (fill in)'!P93</f>
        <v>2</v>
      </c>
      <c r="Z10" s="46">
        <f>'Marks per Question (fill in)'!U93</f>
        <v>4</v>
      </c>
      <c r="AA10" s="46">
        <f>'Marks per Question (fill in)'!Z93</f>
        <v>2</v>
      </c>
      <c r="AB10" s="46">
        <f>'Marks per Question (fill in)'!E121</f>
        <v>4</v>
      </c>
      <c r="AC10" s="46">
        <f>'Marks per Question (fill in)'!K121</f>
        <v>1</v>
      </c>
      <c r="AD10" s="46">
        <f>'Marks per Question (fill in)'!P121</f>
        <v>2</v>
      </c>
      <c r="AE10" s="46">
        <f>'Marks per Question (fill in)'!U121</f>
        <v>0</v>
      </c>
      <c r="AF10" s="46">
        <f>'Marks per Question (fill in)'!Z121</f>
        <v>0</v>
      </c>
      <c r="AG10" s="46">
        <f>'Marks per Question (fill in)'!E149</f>
        <v>0</v>
      </c>
      <c r="AH10" s="46">
        <f>'Marks per Question (fill in)'!K149</f>
        <v>4</v>
      </c>
      <c r="AI10" s="46">
        <f>'Marks per Question (fill in)'!P149</f>
        <v>4</v>
      </c>
      <c r="AJ10" s="46">
        <f>'Marks per Question (fill in)'!U149</f>
        <v>1</v>
      </c>
      <c r="AK10" s="46">
        <f>'Marks per Question (fill in)'!Z149</f>
        <v>1</v>
      </c>
      <c r="AL10" s="46">
        <f>'Marks per Question (fill in)'!E177</f>
        <v>2</v>
      </c>
      <c r="AM10" s="46">
        <f>'Marks per Question (fill in)'!K177</f>
        <v>2</v>
      </c>
      <c r="AN10" s="46">
        <f>'Marks per Question (fill in)'!P177</f>
        <v>2</v>
      </c>
      <c r="AO10" s="46">
        <f>'Marks per Question (fill in)'!U177</f>
        <v>0</v>
      </c>
      <c r="AP10" s="46">
        <f>'Marks per Question (fill in)'!Z177</f>
        <v>2</v>
      </c>
      <c r="AQ10" s="46">
        <f>'Marks per Question (fill in)'!E205</f>
        <v>2</v>
      </c>
      <c r="AR10" s="46">
        <f>'Marks per Question (fill in)'!K205</f>
        <v>1</v>
      </c>
      <c r="AS10" s="46">
        <f>'Marks per Question (fill in)'!P205</f>
        <v>1</v>
      </c>
      <c r="AT10" s="46">
        <f>'Marks per Question (fill in)'!U205</f>
        <v>0</v>
      </c>
      <c r="AU10" s="44">
        <f>'Marks per Question (fill in)'!Z205</f>
        <v>2</v>
      </c>
      <c r="AV10" s="18"/>
      <c r="AW10" s="18"/>
      <c r="AX10" s="18"/>
      <c r="AY10" s="18"/>
      <c r="AZ10" s="18"/>
    </row>
    <row r="11" spans="1:52" ht="18.5" x14ac:dyDescent="0.55000000000000004">
      <c r="A11" s="18"/>
      <c r="B11" s="18"/>
      <c r="C11" s="42">
        <v>5</v>
      </c>
      <c r="D11" s="43">
        <f t="shared" si="1"/>
        <v>44.375</v>
      </c>
      <c r="E11" s="53" t="s">
        <v>74</v>
      </c>
      <c r="F11" s="54"/>
      <c r="G11" s="45">
        <v>4</v>
      </c>
      <c r="H11" s="46">
        <f>'Marks per Question (fill in)'!E10</f>
        <v>0</v>
      </c>
      <c r="I11" s="46">
        <f>'Marks per Question (fill in)'!K10</f>
        <v>1</v>
      </c>
      <c r="J11" s="46">
        <f>'Marks per Question (fill in)'!P10</f>
        <v>2</v>
      </c>
      <c r="K11" s="46">
        <f>'Marks per Question (fill in)'!U10</f>
        <v>3</v>
      </c>
      <c r="L11" s="46">
        <f>'Marks per Question (fill in)'!Z10</f>
        <v>4</v>
      </c>
      <c r="M11" s="46">
        <f>'Marks per Question (fill in)'!E38</f>
        <v>4</v>
      </c>
      <c r="N11" s="46">
        <f>'Marks per Question (fill in)'!K38</f>
        <v>4</v>
      </c>
      <c r="O11" s="46">
        <f>'Marks per Question (fill in)'!P38</f>
        <v>4</v>
      </c>
      <c r="P11" s="46">
        <f>'Marks per Question (fill in)'!U38</f>
        <v>3</v>
      </c>
      <c r="Q11" s="46">
        <f>'Marks per Question (fill in)'!Z38</f>
        <v>1</v>
      </c>
      <c r="R11" s="46">
        <f>'Marks per Question (fill in)'!E66</f>
        <v>1</v>
      </c>
      <c r="S11" s="46">
        <f>'Marks per Question (fill in)'!K66</f>
        <v>3</v>
      </c>
      <c r="T11" s="46">
        <f>'Marks per Question (fill in)'!P66</f>
        <v>4</v>
      </c>
      <c r="U11" s="46">
        <f>'Marks per Question (fill in)'!U66</f>
        <v>3</v>
      </c>
      <c r="V11" s="46">
        <f>'Marks per Question (fill in)'!Z66</f>
        <v>3</v>
      </c>
      <c r="W11" s="46">
        <f>'Marks per Question (fill in)'!E94</f>
        <v>0</v>
      </c>
      <c r="X11" s="46">
        <f>'Marks per Question (fill in)'!K94</f>
        <v>4</v>
      </c>
      <c r="Y11" s="46">
        <f>'Marks per Question (fill in)'!P94</f>
        <v>1</v>
      </c>
      <c r="Z11" s="46">
        <f>'Marks per Question (fill in)'!U94</f>
        <v>4</v>
      </c>
      <c r="AA11" s="46">
        <f>'Marks per Question (fill in)'!Z94</f>
        <v>3</v>
      </c>
      <c r="AB11" s="46">
        <f>'Marks per Question (fill in)'!E122</f>
        <v>4</v>
      </c>
      <c r="AC11" s="46">
        <f>'Marks per Question (fill in)'!K122</f>
        <v>0</v>
      </c>
      <c r="AD11" s="46">
        <f>'Marks per Question (fill in)'!P122</f>
        <v>1</v>
      </c>
      <c r="AE11" s="46">
        <f>'Marks per Question (fill in)'!U122</f>
        <v>1</v>
      </c>
      <c r="AF11" s="46">
        <f>'Marks per Question (fill in)'!Z122</f>
        <v>1</v>
      </c>
      <c r="AG11" s="46">
        <f>'Marks per Question (fill in)'!E150</f>
        <v>1</v>
      </c>
      <c r="AH11" s="46">
        <f>'Marks per Question (fill in)'!K150</f>
        <v>4</v>
      </c>
      <c r="AI11" s="46">
        <f>'Marks per Question (fill in)'!P150</f>
        <v>4</v>
      </c>
      <c r="AJ11" s="46">
        <f>'Marks per Question (fill in)'!U150</f>
        <v>1</v>
      </c>
      <c r="AK11" s="46">
        <f>'Marks per Question (fill in)'!Z150</f>
        <v>1</v>
      </c>
      <c r="AL11" s="46">
        <f>'Marks per Question (fill in)'!E178</f>
        <v>3</v>
      </c>
      <c r="AM11" s="46">
        <f>'Marks per Question (fill in)'!K178</f>
        <v>1</v>
      </c>
      <c r="AN11" s="46">
        <f>'Marks per Question (fill in)'!P178</f>
        <v>3</v>
      </c>
      <c r="AO11" s="46">
        <f>'Marks per Question (fill in)'!U178</f>
        <v>0</v>
      </c>
      <c r="AP11" s="46">
        <f>'Marks per Question (fill in)'!Z178</f>
        <v>4</v>
      </c>
      <c r="AQ11" s="46">
        <f>'Marks per Question (fill in)'!E206</f>
        <v>0</v>
      </c>
      <c r="AR11" s="46">
        <f>'Marks per Question (fill in)'!K206</f>
        <v>1</v>
      </c>
      <c r="AS11" s="46">
        <f>'Marks per Question (fill in)'!P206</f>
        <v>1</v>
      </c>
      <c r="AT11" s="46">
        <f>'Marks per Question (fill in)'!U206</f>
        <v>3</v>
      </c>
      <c r="AU11" s="44">
        <f>'Marks per Question (fill in)'!Z206</f>
        <v>3</v>
      </c>
      <c r="AV11" s="18"/>
      <c r="AW11" s="18"/>
      <c r="AX11" s="18"/>
      <c r="AY11" s="18"/>
      <c r="AZ11" s="18"/>
    </row>
    <row r="12" spans="1:52" ht="18.5" x14ac:dyDescent="0.55000000000000004">
      <c r="A12" s="18"/>
      <c r="B12" s="18"/>
      <c r="C12" s="42">
        <v>6</v>
      </c>
      <c r="D12" s="43">
        <f t="shared" si="1"/>
        <v>21.25</v>
      </c>
      <c r="E12" s="53" t="s">
        <v>75</v>
      </c>
      <c r="F12" s="54"/>
      <c r="G12" s="45">
        <v>2</v>
      </c>
      <c r="H12" s="46">
        <f>'Marks per Question (fill in)'!E11</f>
        <v>0</v>
      </c>
      <c r="I12" s="46">
        <f>'Marks per Question (fill in)'!K11</f>
        <v>1</v>
      </c>
      <c r="J12" s="46">
        <f>'Marks per Question (fill in)'!P11</f>
        <v>2</v>
      </c>
      <c r="K12" s="46">
        <f>'Marks per Question (fill in)'!U11</f>
        <v>2</v>
      </c>
      <c r="L12" s="46">
        <f>'Marks per Question (fill in)'!Z11</f>
        <v>2</v>
      </c>
      <c r="M12" s="46">
        <f>'Marks per Question (fill in)'!E39</f>
        <v>2</v>
      </c>
      <c r="N12" s="46">
        <f>'Marks per Question (fill in)'!K39</f>
        <v>2</v>
      </c>
      <c r="O12" s="46">
        <f>'Marks per Question (fill in)'!P39</f>
        <v>2</v>
      </c>
      <c r="P12" s="46">
        <f>'Marks per Question (fill in)'!U39</f>
        <v>2</v>
      </c>
      <c r="Q12" s="46">
        <f>'Marks per Question (fill in)'!Z39</f>
        <v>1</v>
      </c>
      <c r="R12" s="46">
        <f>'Marks per Question (fill in)'!E67</f>
        <v>1</v>
      </c>
      <c r="S12" s="46">
        <f>'Marks per Question (fill in)'!K67</f>
        <v>1</v>
      </c>
      <c r="T12" s="46">
        <f>'Marks per Question (fill in)'!P67</f>
        <v>2</v>
      </c>
      <c r="U12" s="46">
        <f>'Marks per Question (fill in)'!U67</f>
        <v>2</v>
      </c>
      <c r="V12" s="46">
        <f>'Marks per Question (fill in)'!Z67</f>
        <v>2</v>
      </c>
      <c r="W12" s="46">
        <f>'Marks per Question (fill in)'!E95</f>
        <v>2</v>
      </c>
      <c r="X12" s="46">
        <f>'Marks per Question (fill in)'!K95</f>
        <v>1</v>
      </c>
      <c r="Y12" s="46">
        <f>'Marks per Question (fill in)'!P95</f>
        <v>2</v>
      </c>
      <c r="Z12" s="46">
        <f>'Marks per Question (fill in)'!U95</f>
        <v>2</v>
      </c>
      <c r="AA12" s="46">
        <f>'Marks per Question (fill in)'!Z95</f>
        <v>2</v>
      </c>
      <c r="AB12" s="46">
        <f>'Marks per Question (fill in)'!E123</f>
        <v>1</v>
      </c>
      <c r="AC12" s="46">
        <f>'Marks per Question (fill in)'!K123</f>
        <v>0</v>
      </c>
      <c r="AD12" s="46">
        <f>'Marks per Question (fill in)'!P123</f>
        <v>2</v>
      </c>
      <c r="AE12" s="46">
        <f>'Marks per Question (fill in)'!U123</f>
        <v>2</v>
      </c>
      <c r="AF12" s="46">
        <f>'Marks per Question (fill in)'!Z123</f>
        <v>2</v>
      </c>
      <c r="AG12" s="46">
        <f>'Marks per Question (fill in)'!E151</f>
        <v>1</v>
      </c>
      <c r="AH12" s="46">
        <f>'Marks per Question (fill in)'!K151</f>
        <v>2</v>
      </c>
      <c r="AI12" s="46">
        <f>'Marks per Question (fill in)'!P151</f>
        <v>0</v>
      </c>
      <c r="AJ12" s="46">
        <f>'Marks per Question (fill in)'!U151</f>
        <v>1</v>
      </c>
      <c r="AK12" s="46">
        <f>'Marks per Question (fill in)'!Z151</f>
        <v>2</v>
      </c>
      <c r="AL12" s="46">
        <f>'Marks per Question (fill in)'!E179</f>
        <v>2</v>
      </c>
      <c r="AM12" s="46">
        <f>'Marks per Question (fill in)'!K179</f>
        <v>2</v>
      </c>
      <c r="AN12" s="46">
        <f>'Marks per Question (fill in)'!P179</f>
        <v>2</v>
      </c>
      <c r="AO12" s="46">
        <f>'Marks per Question (fill in)'!U179</f>
        <v>2</v>
      </c>
      <c r="AP12" s="46">
        <f>'Marks per Question (fill in)'!Z179</f>
        <v>2</v>
      </c>
      <c r="AQ12" s="46">
        <f>'Marks per Question (fill in)'!E207</f>
        <v>2</v>
      </c>
      <c r="AR12" s="46">
        <f>'Marks per Question (fill in)'!K207</f>
        <v>1</v>
      </c>
      <c r="AS12" s="46">
        <f>'Marks per Question (fill in)'!P207</f>
        <v>0</v>
      </c>
      <c r="AT12" s="46">
        <f>'Marks per Question (fill in)'!U207</f>
        <v>2</v>
      </c>
      <c r="AU12" s="44">
        <f>'Marks per Question (fill in)'!Z207</f>
        <v>2</v>
      </c>
      <c r="AV12" s="18"/>
      <c r="AW12" s="18"/>
      <c r="AX12" s="18"/>
      <c r="AY12" s="18"/>
      <c r="AZ12" s="18"/>
    </row>
    <row r="13" spans="1:52" ht="18.5" x14ac:dyDescent="0.55000000000000004">
      <c r="A13" s="18"/>
      <c r="B13" s="18"/>
      <c r="C13" s="42">
        <v>7</v>
      </c>
      <c r="D13" s="43">
        <f t="shared" si="1"/>
        <v>55.625</v>
      </c>
      <c r="E13" s="53" t="s">
        <v>61</v>
      </c>
      <c r="F13" s="54"/>
      <c r="G13" s="45">
        <v>4</v>
      </c>
      <c r="H13" s="46">
        <f>'Marks per Question (fill in)'!E12</f>
        <v>0</v>
      </c>
      <c r="I13" s="46">
        <f>'Marks per Question (fill in)'!K12</f>
        <v>1</v>
      </c>
      <c r="J13" s="46">
        <f>'Marks per Question (fill in)'!P12</f>
        <v>2</v>
      </c>
      <c r="K13" s="46">
        <f>'Marks per Question (fill in)'!U12</f>
        <v>3</v>
      </c>
      <c r="L13" s="46">
        <f>'Marks per Question (fill in)'!Z12</f>
        <v>4</v>
      </c>
      <c r="M13" s="46">
        <f>'Marks per Question (fill in)'!E40</f>
        <v>4</v>
      </c>
      <c r="N13" s="46">
        <f>'Marks per Question (fill in)'!K40</f>
        <v>4</v>
      </c>
      <c r="O13" s="46">
        <f>'Marks per Question (fill in)'!P40</f>
        <v>4</v>
      </c>
      <c r="P13" s="46">
        <f>'Marks per Question (fill in)'!U40</f>
        <v>4</v>
      </c>
      <c r="Q13" s="46">
        <f>'Marks per Question (fill in)'!Z40</f>
        <v>1</v>
      </c>
      <c r="R13" s="46">
        <f>'Marks per Question (fill in)'!E68</f>
        <v>1</v>
      </c>
      <c r="S13" s="46">
        <f>'Marks per Question (fill in)'!K68</f>
        <v>1</v>
      </c>
      <c r="T13" s="46">
        <f>'Marks per Question (fill in)'!P68</f>
        <v>1</v>
      </c>
      <c r="U13" s="46">
        <f>'Marks per Question (fill in)'!U68</f>
        <v>1</v>
      </c>
      <c r="V13" s="46">
        <f>'Marks per Question (fill in)'!Z68</f>
        <v>1</v>
      </c>
      <c r="W13" s="46">
        <f>'Marks per Question (fill in)'!E96</f>
        <v>1</v>
      </c>
      <c r="X13" s="46">
        <f>'Marks per Question (fill in)'!K96</f>
        <v>0</v>
      </c>
      <c r="Y13" s="46">
        <f>'Marks per Question (fill in)'!P96</f>
        <v>4</v>
      </c>
      <c r="Z13" s="46">
        <f>'Marks per Question (fill in)'!U96</f>
        <v>4</v>
      </c>
      <c r="AA13" s="46">
        <f>'Marks per Question (fill in)'!Z96</f>
        <v>1</v>
      </c>
      <c r="AB13" s="46">
        <f>'Marks per Question (fill in)'!E124</f>
        <v>1</v>
      </c>
      <c r="AC13" s="46">
        <f>'Marks per Question (fill in)'!K124</f>
        <v>0</v>
      </c>
      <c r="AD13" s="46">
        <f>'Marks per Question (fill in)'!P124</f>
        <v>4</v>
      </c>
      <c r="AE13" s="46">
        <f>'Marks per Question (fill in)'!U124</f>
        <v>0</v>
      </c>
      <c r="AF13" s="46">
        <f>'Marks per Question (fill in)'!Z124</f>
        <v>1</v>
      </c>
      <c r="AG13" s="46">
        <f>'Marks per Question (fill in)'!E152</f>
        <v>0</v>
      </c>
      <c r="AH13" s="46">
        <f>'Marks per Question (fill in)'!K152</f>
        <v>1</v>
      </c>
      <c r="AI13" s="46">
        <f>'Marks per Question (fill in)'!P152</f>
        <v>4</v>
      </c>
      <c r="AJ13" s="46">
        <f>'Marks per Question (fill in)'!U152</f>
        <v>0</v>
      </c>
      <c r="AK13" s="46">
        <f>'Marks per Question (fill in)'!Z152</f>
        <v>1</v>
      </c>
      <c r="AL13" s="46">
        <f>'Marks per Question (fill in)'!E180</f>
        <v>1</v>
      </c>
      <c r="AM13" s="46">
        <f>'Marks per Question (fill in)'!K180</f>
        <v>1</v>
      </c>
      <c r="AN13" s="46">
        <f>'Marks per Question (fill in)'!P180</f>
        <v>4</v>
      </c>
      <c r="AO13" s="46">
        <f>'Marks per Question (fill in)'!U180</f>
        <v>2</v>
      </c>
      <c r="AP13" s="46">
        <f>'Marks per Question (fill in)'!Z180</f>
        <v>4</v>
      </c>
      <c r="AQ13" s="46">
        <f>'Marks per Question (fill in)'!E208</f>
        <v>1</v>
      </c>
      <c r="AR13" s="46">
        <f>'Marks per Question (fill in)'!K208</f>
        <v>1</v>
      </c>
      <c r="AS13" s="46">
        <f>'Marks per Question (fill in)'!P208</f>
        <v>1</v>
      </c>
      <c r="AT13" s="46">
        <f>'Marks per Question (fill in)'!U208</f>
        <v>1</v>
      </c>
      <c r="AU13" s="44">
        <f>'Marks per Question (fill in)'!Z208</f>
        <v>1</v>
      </c>
      <c r="AV13" s="18"/>
      <c r="AW13" s="18"/>
      <c r="AX13" s="18"/>
      <c r="AY13" s="18"/>
      <c r="AZ13" s="18"/>
    </row>
    <row r="14" spans="1:52" ht="18.5" x14ac:dyDescent="0.55000000000000004">
      <c r="A14" s="18"/>
      <c r="B14" s="18"/>
      <c r="C14" s="42">
        <v>8</v>
      </c>
      <c r="D14" s="43">
        <f t="shared" si="1"/>
        <v>50</v>
      </c>
      <c r="E14" s="53" t="s">
        <v>76</v>
      </c>
      <c r="F14" s="54" t="s">
        <v>77</v>
      </c>
      <c r="G14" s="45">
        <v>5</v>
      </c>
      <c r="H14" s="46">
        <f>'Marks per Question (fill in)'!E13</f>
        <v>0</v>
      </c>
      <c r="I14" s="46">
        <f>'Marks per Question (fill in)'!K13</f>
        <v>1</v>
      </c>
      <c r="J14" s="46">
        <f>'Marks per Question (fill in)'!P13</f>
        <v>2</v>
      </c>
      <c r="K14" s="46">
        <f>'Marks per Question (fill in)'!U13</f>
        <v>3</v>
      </c>
      <c r="L14" s="46">
        <f>'Marks per Question (fill in)'!Z13</f>
        <v>4</v>
      </c>
      <c r="M14" s="46">
        <f>'Marks per Question (fill in)'!E41</f>
        <v>5</v>
      </c>
      <c r="N14" s="46">
        <f>'Marks per Question (fill in)'!K41</f>
        <v>5</v>
      </c>
      <c r="O14" s="46">
        <f>'Marks per Question (fill in)'!P41</f>
        <v>5</v>
      </c>
      <c r="P14" s="46">
        <f>'Marks per Question (fill in)'!U41</f>
        <v>1</v>
      </c>
      <c r="Q14" s="46">
        <f>'Marks per Question (fill in)'!Z41</f>
        <v>3</v>
      </c>
      <c r="R14" s="46">
        <f>'Marks per Question (fill in)'!E69</f>
        <v>0</v>
      </c>
      <c r="S14" s="46">
        <f>'Marks per Question (fill in)'!K69</f>
        <v>2</v>
      </c>
      <c r="T14" s="46">
        <f>'Marks per Question (fill in)'!P69</f>
        <v>5</v>
      </c>
      <c r="U14" s="46">
        <f>'Marks per Question (fill in)'!U69</f>
        <v>5</v>
      </c>
      <c r="V14" s="46">
        <f>'Marks per Question (fill in)'!Z69</f>
        <v>5</v>
      </c>
      <c r="W14" s="46">
        <f>'Marks per Question (fill in)'!E97</f>
        <v>0</v>
      </c>
      <c r="X14" s="46">
        <f>'Marks per Question (fill in)'!K97</f>
        <v>4</v>
      </c>
      <c r="Y14" s="46">
        <f>'Marks per Question (fill in)'!P97</f>
        <v>5</v>
      </c>
      <c r="Z14" s="46">
        <f>'Marks per Question (fill in)'!U97</f>
        <v>4</v>
      </c>
      <c r="AA14" s="46">
        <f>'Marks per Question (fill in)'!Z97</f>
        <v>4</v>
      </c>
      <c r="AB14" s="46">
        <f>'Marks per Question (fill in)'!E125</f>
        <v>5</v>
      </c>
      <c r="AC14" s="46">
        <f>'Marks per Question (fill in)'!K125</f>
        <v>0</v>
      </c>
      <c r="AD14" s="46">
        <f>'Marks per Question (fill in)'!P125</f>
        <v>0</v>
      </c>
      <c r="AE14" s="46">
        <f>'Marks per Question (fill in)'!U125</f>
        <v>0</v>
      </c>
      <c r="AF14" s="46">
        <f>'Marks per Question (fill in)'!Z125</f>
        <v>0</v>
      </c>
      <c r="AG14" s="46">
        <f>'Marks per Question (fill in)'!E153</f>
        <v>0</v>
      </c>
      <c r="AH14" s="46">
        <f>'Marks per Question (fill in)'!K153</f>
        <v>5</v>
      </c>
      <c r="AI14" s="46">
        <f>'Marks per Question (fill in)'!P153</f>
        <v>5</v>
      </c>
      <c r="AJ14" s="46">
        <f>'Marks per Question (fill in)'!U153</f>
        <v>0</v>
      </c>
      <c r="AK14" s="46">
        <f>'Marks per Question (fill in)'!Z153</f>
        <v>4</v>
      </c>
      <c r="AL14" s="46">
        <f>'Marks per Question (fill in)'!E181</f>
        <v>2</v>
      </c>
      <c r="AM14" s="46">
        <f>'Marks per Question (fill in)'!K181</f>
        <v>1</v>
      </c>
      <c r="AN14" s="46">
        <f>'Marks per Question (fill in)'!P181</f>
        <v>5</v>
      </c>
      <c r="AO14" s="46">
        <f>'Marks per Question (fill in)'!U181</f>
        <v>4</v>
      </c>
      <c r="AP14" s="46">
        <f>'Marks per Question (fill in)'!Z181</f>
        <v>2</v>
      </c>
      <c r="AQ14" s="46">
        <f>'Marks per Question (fill in)'!E209</f>
        <v>0</v>
      </c>
      <c r="AR14" s="46">
        <f>'Marks per Question (fill in)'!K209</f>
        <v>0</v>
      </c>
      <c r="AS14" s="46">
        <f>'Marks per Question (fill in)'!P209</f>
        <v>0</v>
      </c>
      <c r="AT14" s="46">
        <f>'Marks per Question (fill in)'!U209</f>
        <v>2</v>
      </c>
      <c r="AU14" s="44">
        <f>'Marks per Question (fill in)'!Z209</f>
        <v>2</v>
      </c>
      <c r="AV14" s="18"/>
      <c r="AW14" s="18"/>
      <c r="AX14" s="18"/>
      <c r="AY14" s="18"/>
      <c r="AZ14" s="18"/>
    </row>
    <row r="15" spans="1:52" ht="18.5" x14ac:dyDescent="0.55000000000000004">
      <c r="A15" s="18"/>
      <c r="B15" s="18"/>
      <c r="C15" s="42">
        <v>9</v>
      </c>
      <c r="D15" s="43">
        <f t="shared" si="1"/>
        <v>54</v>
      </c>
      <c r="E15" s="53" t="s">
        <v>77</v>
      </c>
      <c r="F15" s="54" t="s">
        <v>78</v>
      </c>
      <c r="G15" s="45">
        <v>5</v>
      </c>
      <c r="H15" s="46">
        <f>'Marks per Question (fill in)'!E14</f>
        <v>0</v>
      </c>
      <c r="I15" s="46">
        <f>'Marks per Question (fill in)'!K14</f>
        <v>1</v>
      </c>
      <c r="J15" s="46">
        <f>'Marks per Question (fill in)'!P14</f>
        <v>2</v>
      </c>
      <c r="K15" s="46">
        <f>'Marks per Question (fill in)'!U14</f>
        <v>3</v>
      </c>
      <c r="L15" s="46">
        <f>'Marks per Question (fill in)'!Z14</f>
        <v>4</v>
      </c>
      <c r="M15" s="46">
        <f>'Marks per Question (fill in)'!E42</f>
        <v>5</v>
      </c>
      <c r="N15" s="46">
        <f>'Marks per Question (fill in)'!K42</f>
        <v>5</v>
      </c>
      <c r="O15" s="46">
        <f>'Marks per Question (fill in)'!P42</f>
        <v>5</v>
      </c>
      <c r="P15" s="46">
        <f>'Marks per Question (fill in)'!U42</f>
        <v>4</v>
      </c>
      <c r="Q15" s="46">
        <f>'Marks per Question (fill in)'!Z42</f>
        <v>1</v>
      </c>
      <c r="R15" s="46">
        <f>'Marks per Question (fill in)'!E70</f>
        <v>1</v>
      </c>
      <c r="S15" s="46">
        <f>'Marks per Question (fill in)'!K70</f>
        <v>1</v>
      </c>
      <c r="T15" s="46">
        <f>'Marks per Question (fill in)'!P70</f>
        <v>1</v>
      </c>
      <c r="U15" s="46">
        <f>'Marks per Question (fill in)'!U70</f>
        <v>1</v>
      </c>
      <c r="V15" s="46">
        <f>'Marks per Question (fill in)'!Z70</f>
        <v>4</v>
      </c>
      <c r="W15" s="46">
        <f>'Marks per Question (fill in)'!E98</f>
        <v>1</v>
      </c>
      <c r="X15" s="46">
        <f>'Marks per Question (fill in)'!K98</f>
        <v>5</v>
      </c>
      <c r="Y15" s="46">
        <f>'Marks per Question (fill in)'!P98</f>
        <v>4</v>
      </c>
      <c r="Z15" s="46">
        <f>'Marks per Question (fill in)'!U98</f>
        <v>1</v>
      </c>
      <c r="AA15" s="46">
        <f>'Marks per Question (fill in)'!Z98</f>
        <v>1</v>
      </c>
      <c r="AB15" s="46">
        <f>'Marks per Question (fill in)'!E126</f>
        <v>1</v>
      </c>
      <c r="AC15" s="46">
        <f>'Marks per Question (fill in)'!K126</f>
        <v>1</v>
      </c>
      <c r="AD15" s="46">
        <f>'Marks per Question (fill in)'!P126</f>
        <v>5</v>
      </c>
      <c r="AE15" s="46">
        <f>'Marks per Question (fill in)'!U126</f>
        <v>0</v>
      </c>
      <c r="AF15" s="46">
        <f>'Marks per Question (fill in)'!Z126</f>
        <v>4</v>
      </c>
      <c r="AG15" s="46">
        <f>'Marks per Question (fill in)'!E154</f>
        <v>1</v>
      </c>
      <c r="AH15" s="46">
        <f>'Marks per Question (fill in)'!K154</f>
        <v>1</v>
      </c>
      <c r="AI15" s="46">
        <f>'Marks per Question (fill in)'!P154</f>
        <v>5</v>
      </c>
      <c r="AJ15" s="46">
        <f>'Marks per Question (fill in)'!U154</f>
        <v>1</v>
      </c>
      <c r="AK15" s="46">
        <f>'Marks per Question (fill in)'!Z154</f>
        <v>4</v>
      </c>
      <c r="AL15" s="46">
        <f>'Marks per Question (fill in)'!E182</f>
        <v>1</v>
      </c>
      <c r="AM15" s="46">
        <f>'Marks per Question (fill in)'!K182</f>
        <v>1</v>
      </c>
      <c r="AN15" s="46">
        <f>'Marks per Question (fill in)'!P182</f>
        <v>4</v>
      </c>
      <c r="AO15" s="46">
        <f>'Marks per Question (fill in)'!U182</f>
        <v>4</v>
      </c>
      <c r="AP15" s="46">
        <f>'Marks per Question (fill in)'!Z182</f>
        <v>5</v>
      </c>
      <c r="AQ15" s="46">
        <f>'Marks per Question (fill in)'!E210</f>
        <v>1</v>
      </c>
      <c r="AR15" s="46">
        <f>'Marks per Question (fill in)'!K210</f>
        <v>0</v>
      </c>
      <c r="AS15" s="46">
        <f>'Marks per Question (fill in)'!P210</f>
        <v>1</v>
      </c>
      <c r="AT15" s="46">
        <f>'Marks per Question (fill in)'!U210</f>
        <v>1</v>
      </c>
      <c r="AU15" s="44">
        <f>'Marks per Question (fill in)'!Z210</f>
        <v>1</v>
      </c>
      <c r="AV15" s="18"/>
      <c r="AW15" s="18"/>
      <c r="AX15" s="18"/>
      <c r="AY15" s="18"/>
      <c r="AZ15" s="18"/>
    </row>
    <row r="16" spans="1:52" ht="18.5" x14ac:dyDescent="0.55000000000000004">
      <c r="A16" s="18"/>
      <c r="B16" s="18"/>
      <c r="C16" s="42">
        <v>10</v>
      </c>
      <c r="D16" s="43">
        <f t="shared" si="1"/>
        <v>35.833333333333329</v>
      </c>
      <c r="E16" s="53" t="s">
        <v>79</v>
      </c>
      <c r="F16" s="54"/>
      <c r="G16" s="45">
        <v>3</v>
      </c>
      <c r="H16" s="46">
        <f>'Marks per Question (fill in)'!E15</f>
        <v>0</v>
      </c>
      <c r="I16" s="46">
        <f>'Marks per Question (fill in)'!K15</f>
        <v>1</v>
      </c>
      <c r="J16" s="46">
        <f>'Marks per Question (fill in)'!P15</f>
        <v>2</v>
      </c>
      <c r="K16" s="46">
        <f>'Marks per Question (fill in)'!U15</f>
        <v>3</v>
      </c>
      <c r="L16" s="46">
        <f>'Marks per Question (fill in)'!Z15</f>
        <v>3</v>
      </c>
      <c r="M16" s="46">
        <f>'Marks per Question (fill in)'!E43</f>
        <v>3</v>
      </c>
      <c r="N16" s="46">
        <f>'Marks per Question (fill in)'!K43</f>
        <v>3</v>
      </c>
      <c r="O16" s="46">
        <f>'Marks per Question (fill in)'!P43</f>
        <v>3</v>
      </c>
      <c r="P16" s="46">
        <f>'Marks per Question (fill in)'!U43</f>
        <v>3</v>
      </c>
      <c r="Q16" s="46">
        <f>'Marks per Question (fill in)'!Z43</f>
        <v>1</v>
      </c>
      <c r="R16" s="46">
        <f>'Marks per Question (fill in)'!E71</f>
        <v>1</v>
      </c>
      <c r="S16" s="46">
        <f>'Marks per Question (fill in)'!K71</f>
        <v>1</v>
      </c>
      <c r="T16" s="46">
        <f>'Marks per Question (fill in)'!P71</f>
        <v>3</v>
      </c>
      <c r="U16" s="46">
        <f>'Marks per Question (fill in)'!U71</f>
        <v>3</v>
      </c>
      <c r="V16" s="46">
        <f>'Marks per Question (fill in)'!Z71</f>
        <v>3</v>
      </c>
      <c r="W16" s="46">
        <f>'Marks per Question (fill in)'!E99</f>
        <v>0</v>
      </c>
      <c r="X16" s="46">
        <f>'Marks per Question (fill in)'!K99</f>
        <v>2</v>
      </c>
      <c r="Y16" s="46">
        <f>'Marks per Question (fill in)'!P99</f>
        <v>3</v>
      </c>
      <c r="Z16" s="46">
        <f>'Marks per Question (fill in)'!U99</f>
        <v>3</v>
      </c>
      <c r="AA16" s="46">
        <f>'Marks per Question (fill in)'!Z99</f>
        <v>2</v>
      </c>
      <c r="AB16" s="46">
        <f>'Marks per Question (fill in)'!E127</f>
        <v>3</v>
      </c>
      <c r="AC16" s="46">
        <f>'Marks per Question (fill in)'!K127</f>
        <v>2</v>
      </c>
      <c r="AD16" s="46">
        <f>'Marks per Question (fill in)'!P127</f>
        <v>1</v>
      </c>
      <c r="AE16" s="46">
        <f>'Marks per Question (fill in)'!U127</f>
        <v>2</v>
      </c>
      <c r="AF16" s="46">
        <f>'Marks per Question (fill in)'!Z127</f>
        <v>3</v>
      </c>
      <c r="AG16" s="46">
        <f>'Marks per Question (fill in)'!E155</f>
        <v>1</v>
      </c>
      <c r="AH16" s="46">
        <f>'Marks per Question (fill in)'!K155</f>
        <v>1</v>
      </c>
      <c r="AI16" s="46">
        <f>'Marks per Question (fill in)'!P155</f>
        <v>3</v>
      </c>
      <c r="AJ16" s="46">
        <f>'Marks per Question (fill in)'!U155</f>
        <v>1</v>
      </c>
      <c r="AK16" s="46">
        <f>'Marks per Question (fill in)'!Z155</f>
        <v>3</v>
      </c>
      <c r="AL16" s="46">
        <f>'Marks per Question (fill in)'!E183</f>
        <v>0</v>
      </c>
      <c r="AM16" s="46">
        <f>'Marks per Question (fill in)'!K183</f>
        <v>2</v>
      </c>
      <c r="AN16" s="46">
        <f>'Marks per Question (fill in)'!P183</f>
        <v>3</v>
      </c>
      <c r="AO16" s="46">
        <f>'Marks per Question (fill in)'!U183</f>
        <v>1</v>
      </c>
      <c r="AP16" s="46">
        <f>'Marks per Question (fill in)'!Z183</f>
        <v>3</v>
      </c>
      <c r="AQ16" s="46">
        <f>'Marks per Question (fill in)'!E211</f>
        <v>2</v>
      </c>
      <c r="AR16" s="46">
        <f>'Marks per Question (fill in)'!K211</f>
        <v>0</v>
      </c>
      <c r="AS16" s="46">
        <f>'Marks per Question (fill in)'!P211</f>
        <v>1</v>
      </c>
      <c r="AT16" s="46">
        <f>'Marks per Question (fill in)'!U211</f>
        <v>1</v>
      </c>
      <c r="AU16" s="44">
        <f>'Marks per Question (fill in)'!Z211</f>
        <v>1</v>
      </c>
      <c r="AV16" s="18"/>
      <c r="AW16" s="18"/>
      <c r="AX16" s="18"/>
      <c r="AY16" s="18"/>
      <c r="AZ16" s="18"/>
    </row>
    <row r="17" spans="1:52" ht="18.5" x14ac:dyDescent="0.55000000000000004">
      <c r="A17" s="18"/>
      <c r="B17" s="18"/>
      <c r="C17" s="42">
        <v>11</v>
      </c>
      <c r="D17" s="43">
        <f t="shared" si="1"/>
        <v>63.928571428571431</v>
      </c>
      <c r="E17" s="53" t="s">
        <v>80</v>
      </c>
      <c r="F17" s="54" t="s">
        <v>81</v>
      </c>
      <c r="G17" s="45">
        <v>7</v>
      </c>
      <c r="H17" s="46">
        <f>'Marks per Question (fill in)'!E16</f>
        <v>0</v>
      </c>
      <c r="I17" s="46">
        <f>'Marks per Question (fill in)'!K16</f>
        <v>1</v>
      </c>
      <c r="J17" s="46">
        <f>'Marks per Question (fill in)'!P16</f>
        <v>2</v>
      </c>
      <c r="K17" s="46">
        <f>'Marks per Question (fill in)'!U16</f>
        <v>3</v>
      </c>
      <c r="L17" s="46">
        <f>'Marks per Question (fill in)'!Z16</f>
        <v>4</v>
      </c>
      <c r="M17" s="46">
        <f>'Marks per Question (fill in)'!E44</f>
        <v>5</v>
      </c>
      <c r="N17" s="46">
        <f>'Marks per Question (fill in)'!K44</f>
        <v>6</v>
      </c>
      <c r="O17" s="46">
        <f>'Marks per Question (fill in)'!P44</f>
        <v>7</v>
      </c>
      <c r="P17" s="46">
        <f>'Marks per Question (fill in)'!U44</f>
        <v>7</v>
      </c>
      <c r="Q17" s="46">
        <f>'Marks per Question (fill in)'!Z44</f>
        <v>2</v>
      </c>
      <c r="R17" s="46">
        <f>'Marks per Question (fill in)'!E72</f>
        <v>2</v>
      </c>
      <c r="S17" s="46">
        <f>'Marks per Question (fill in)'!K72</f>
        <v>2</v>
      </c>
      <c r="T17" s="46">
        <f>'Marks per Question (fill in)'!P72</f>
        <v>7</v>
      </c>
      <c r="U17" s="46">
        <f>'Marks per Question (fill in)'!U72</f>
        <v>2</v>
      </c>
      <c r="V17" s="46">
        <f>'Marks per Question (fill in)'!Z72</f>
        <v>2</v>
      </c>
      <c r="W17" s="46">
        <f>'Marks per Question (fill in)'!E100</f>
        <v>0</v>
      </c>
      <c r="X17" s="46">
        <f>'Marks per Question (fill in)'!K100</f>
        <v>2</v>
      </c>
      <c r="Y17" s="46">
        <f>'Marks per Question (fill in)'!P100</f>
        <v>0</v>
      </c>
      <c r="Z17" s="46">
        <f>'Marks per Question (fill in)'!U100</f>
        <v>2</v>
      </c>
      <c r="AA17" s="46">
        <f>'Marks per Question (fill in)'!Z100</f>
        <v>2</v>
      </c>
      <c r="AB17" s="46">
        <f>'Marks per Question (fill in)'!E128</f>
        <v>2</v>
      </c>
      <c r="AC17" s="46">
        <f>'Marks per Question (fill in)'!K128</f>
        <v>1</v>
      </c>
      <c r="AD17" s="46">
        <f>'Marks per Question (fill in)'!P128</f>
        <v>7</v>
      </c>
      <c r="AE17" s="46">
        <f>'Marks per Question (fill in)'!U128</f>
        <v>1</v>
      </c>
      <c r="AF17" s="46">
        <f>'Marks per Question (fill in)'!Z128</f>
        <v>5</v>
      </c>
      <c r="AG17" s="46">
        <f>'Marks per Question (fill in)'!E156</f>
        <v>2</v>
      </c>
      <c r="AH17" s="46">
        <f>'Marks per Question (fill in)'!K156</f>
        <v>7</v>
      </c>
      <c r="AI17" s="46">
        <f>'Marks per Question (fill in)'!P156</f>
        <v>2</v>
      </c>
      <c r="AJ17" s="46">
        <f>'Marks per Question (fill in)'!U156</f>
        <v>1</v>
      </c>
      <c r="AK17" s="46">
        <f>'Marks per Question (fill in)'!Z156</f>
        <v>1</v>
      </c>
      <c r="AL17" s="46">
        <f>'Marks per Question (fill in)'!E184</f>
        <v>1</v>
      </c>
      <c r="AM17" s="46">
        <f>'Marks per Question (fill in)'!K184</f>
        <v>1</v>
      </c>
      <c r="AN17" s="46">
        <f>'Marks per Question (fill in)'!P184</f>
        <v>0</v>
      </c>
      <c r="AO17" s="46">
        <f>'Marks per Question (fill in)'!U184</f>
        <v>2</v>
      </c>
      <c r="AP17" s="46">
        <f>'Marks per Question (fill in)'!Z184</f>
        <v>2</v>
      </c>
      <c r="AQ17" s="46">
        <f>'Marks per Question (fill in)'!E212</f>
        <v>2</v>
      </c>
      <c r="AR17" s="46">
        <f>'Marks per Question (fill in)'!K212</f>
        <v>2</v>
      </c>
      <c r="AS17" s="46">
        <f>'Marks per Question (fill in)'!P212</f>
        <v>1</v>
      </c>
      <c r="AT17" s="46">
        <f>'Marks per Question (fill in)'!U212</f>
        <v>2</v>
      </c>
      <c r="AU17" s="44">
        <f>'Marks per Question (fill in)'!Z212</f>
        <v>1</v>
      </c>
      <c r="AV17" s="18"/>
      <c r="AW17" s="18"/>
      <c r="AX17" s="18"/>
      <c r="AY17" s="18"/>
      <c r="AZ17" s="18"/>
    </row>
    <row r="18" spans="1:52" ht="18.5" x14ac:dyDescent="0.55000000000000004">
      <c r="A18" s="18"/>
      <c r="B18" s="18"/>
      <c r="C18" s="42">
        <v>12</v>
      </c>
      <c r="D18" s="43">
        <f t="shared" si="1"/>
        <v>53.75</v>
      </c>
      <c r="E18" s="53" t="s">
        <v>82</v>
      </c>
      <c r="F18" s="54" t="s">
        <v>83</v>
      </c>
      <c r="G18" s="45">
        <v>6</v>
      </c>
      <c r="H18" s="46">
        <f>'Marks per Question (fill in)'!E17</f>
        <v>0</v>
      </c>
      <c r="I18" s="46">
        <f>'Marks per Question (fill in)'!K17</f>
        <v>1</v>
      </c>
      <c r="J18" s="46">
        <f>'Marks per Question (fill in)'!P17</f>
        <v>2</v>
      </c>
      <c r="K18" s="46">
        <f>'Marks per Question (fill in)'!U17</f>
        <v>3</v>
      </c>
      <c r="L18" s="46">
        <f>'Marks per Question (fill in)'!Z17</f>
        <v>4</v>
      </c>
      <c r="M18" s="46">
        <f>'Marks per Question (fill in)'!E45</f>
        <v>5</v>
      </c>
      <c r="N18" s="46">
        <f>'Marks per Question (fill in)'!K45</f>
        <v>6</v>
      </c>
      <c r="O18" s="46">
        <f>'Marks per Question (fill in)'!P45</f>
        <v>6</v>
      </c>
      <c r="P18" s="46">
        <f>'Marks per Question (fill in)'!U45</f>
        <v>0</v>
      </c>
      <c r="Q18" s="46">
        <f>'Marks per Question (fill in)'!Z45</f>
        <v>2</v>
      </c>
      <c r="R18" s="46">
        <f>'Marks per Question (fill in)'!E73</f>
        <v>1</v>
      </c>
      <c r="S18" s="46">
        <f>'Marks per Question (fill in)'!K73</f>
        <v>4</v>
      </c>
      <c r="T18" s="46">
        <f>'Marks per Question (fill in)'!P73</f>
        <v>4</v>
      </c>
      <c r="U18" s="46">
        <f>'Marks per Question (fill in)'!U73</f>
        <v>6</v>
      </c>
      <c r="V18" s="46">
        <f>'Marks per Question (fill in)'!Z73</f>
        <v>2</v>
      </c>
      <c r="W18" s="46">
        <f>'Marks per Question (fill in)'!E101</f>
        <v>1</v>
      </c>
      <c r="X18" s="46">
        <f>'Marks per Question (fill in)'!K101</f>
        <v>6</v>
      </c>
      <c r="Y18" s="46">
        <f>'Marks per Question (fill in)'!P101</f>
        <v>6</v>
      </c>
      <c r="Z18" s="46">
        <f>'Marks per Question (fill in)'!U101</f>
        <v>6</v>
      </c>
      <c r="AA18" s="46">
        <f>'Marks per Question (fill in)'!Z101</f>
        <v>4</v>
      </c>
      <c r="AB18" s="46">
        <f>'Marks per Question (fill in)'!E129</f>
        <v>2</v>
      </c>
      <c r="AC18" s="46">
        <f>'Marks per Question (fill in)'!K129</f>
        <v>0</v>
      </c>
      <c r="AD18" s="46">
        <f>'Marks per Question (fill in)'!P129</f>
        <v>1</v>
      </c>
      <c r="AE18" s="46">
        <f>'Marks per Question (fill in)'!U129</f>
        <v>0</v>
      </c>
      <c r="AF18" s="46">
        <f>'Marks per Question (fill in)'!Z129</f>
        <v>6</v>
      </c>
      <c r="AG18" s="46">
        <f>'Marks per Question (fill in)'!E157</f>
        <v>2</v>
      </c>
      <c r="AH18" s="46">
        <f>'Marks per Question (fill in)'!K157</f>
        <v>6</v>
      </c>
      <c r="AI18" s="46">
        <f>'Marks per Question (fill in)'!P157</f>
        <v>4</v>
      </c>
      <c r="AJ18" s="46">
        <f>'Marks per Question (fill in)'!U157</f>
        <v>0</v>
      </c>
      <c r="AK18" s="46">
        <f>'Marks per Question (fill in)'!Z157</f>
        <v>2</v>
      </c>
      <c r="AL18" s="46">
        <f>'Marks per Question (fill in)'!E185</f>
        <v>0</v>
      </c>
      <c r="AM18" s="46">
        <f>'Marks per Question (fill in)'!K185</f>
        <v>1</v>
      </c>
      <c r="AN18" s="46">
        <f>'Marks per Question (fill in)'!P185</f>
        <v>6</v>
      </c>
      <c r="AO18" s="46">
        <f>'Marks per Question (fill in)'!U185</f>
        <v>4</v>
      </c>
      <c r="AP18" s="46">
        <f>'Marks per Question (fill in)'!Z185</f>
        <v>3</v>
      </c>
      <c r="AQ18" s="46">
        <f>'Marks per Question (fill in)'!E213</f>
        <v>1</v>
      </c>
      <c r="AR18" s="46">
        <f>'Marks per Question (fill in)'!K213</f>
        <v>0</v>
      </c>
      <c r="AS18" s="46">
        <f>'Marks per Question (fill in)'!P213</f>
        <v>0</v>
      </c>
      <c r="AT18" s="46">
        <f>'Marks per Question (fill in)'!U213</f>
        <v>1</v>
      </c>
      <c r="AU18" s="44">
        <f>'Marks per Question (fill in)'!Z213</f>
        <v>3</v>
      </c>
      <c r="AV18" s="18"/>
      <c r="AW18" s="18"/>
      <c r="AX18" s="18"/>
      <c r="AY18" s="18"/>
      <c r="AZ18" s="18"/>
    </row>
    <row r="19" spans="1:52" ht="18.5" x14ac:dyDescent="0.55000000000000004">
      <c r="A19" s="18"/>
      <c r="B19" s="18"/>
      <c r="C19" s="42">
        <v>13</v>
      </c>
      <c r="D19" s="43">
        <f t="shared" si="1"/>
        <v>35</v>
      </c>
      <c r="E19" s="53" t="s">
        <v>84</v>
      </c>
      <c r="F19" s="54"/>
      <c r="G19" s="45">
        <v>3</v>
      </c>
      <c r="H19" s="46">
        <f>'Marks per Question (fill in)'!E18</f>
        <v>0</v>
      </c>
      <c r="I19" s="46">
        <f>'Marks per Question (fill in)'!K18</f>
        <v>1</v>
      </c>
      <c r="J19" s="46">
        <f>'Marks per Question (fill in)'!P18</f>
        <v>2</v>
      </c>
      <c r="K19" s="46">
        <f>'Marks per Question (fill in)'!U18</f>
        <v>3</v>
      </c>
      <c r="L19" s="46">
        <f>'Marks per Question (fill in)'!Z18</f>
        <v>3</v>
      </c>
      <c r="M19" s="46">
        <f>'Marks per Question (fill in)'!E46</f>
        <v>3</v>
      </c>
      <c r="N19" s="46">
        <f>'Marks per Question (fill in)'!K46</f>
        <v>3</v>
      </c>
      <c r="O19" s="46">
        <f>'Marks per Question (fill in)'!P46</f>
        <v>3</v>
      </c>
      <c r="P19" s="46">
        <f>'Marks per Question (fill in)'!U46</f>
        <v>3</v>
      </c>
      <c r="Q19" s="46">
        <f>'Marks per Question (fill in)'!Z46</f>
        <v>2</v>
      </c>
      <c r="R19" s="46">
        <f>'Marks per Question (fill in)'!E74</f>
        <v>3</v>
      </c>
      <c r="S19" s="46">
        <f>'Marks per Question (fill in)'!K74</f>
        <v>1</v>
      </c>
      <c r="T19" s="46">
        <f>'Marks per Question (fill in)'!P74</f>
        <v>3</v>
      </c>
      <c r="U19" s="46">
        <f>'Marks per Question (fill in)'!U74</f>
        <v>3</v>
      </c>
      <c r="V19" s="46">
        <f>'Marks per Question (fill in)'!Z74</f>
        <v>2</v>
      </c>
      <c r="W19" s="46">
        <f>'Marks per Question (fill in)'!E102</f>
        <v>1</v>
      </c>
      <c r="X19" s="46">
        <f>'Marks per Question (fill in)'!K102</f>
        <v>2</v>
      </c>
      <c r="Y19" s="46">
        <f>'Marks per Question (fill in)'!P102</f>
        <v>2</v>
      </c>
      <c r="Z19" s="46">
        <f>'Marks per Question (fill in)'!U102</f>
        <v>3</v>
      </c>
      <c r="AA19" s="46">
        <f>'Marks per Question (fill in)'!Z102</f>
        <v>0</v>
      </c>
      <c r="AB19" s="46">
        <f>'Marks per Question (fill in)'!E130</f>
        <v>0</v>
      </c>
      <c r="AC19" s="46">
        <f>'Marks per Question (fill in)'!K130</f>
        <v>2</v>
      </c>
      <c r="AD19" s="46">
        <f>'Marks per Question (fill in)'!P130</f>
        <v>3</v>
      </c>
      <c r="AE19" s="46">
        <f>'Marks per Question (fill in)'!U130</f>
        <v>1</v>
      </c>
      <c r="AF19" s="46">
        <f>'Marks per Question (fill in)'!Z130</f>
        <v>3</v>
      </c>
      <c r="AG19" s="46">
        <f>'Marks per Question (fill in)'!E158</f>
        <v>1</v>
      </c>
      <c r="AH19" s="46">
        <f>'Marks per Question (fill in)'!K158</f>
        <v>3</v>
      </c>
      <c r="AI19" s="46">
        <f>'Marks per Question (fill in)'!P158</f>
        <v>3</v>
      </c>
      <c r="AJ19" s="46">
        <f>'Marks per Question (fill in)'!U158</f>
        <v>2</v>
      </c>
      <c r="AK19" s="46">
        <f>'Marks per Question (fill in)'!Z158</f>
        <v>3</v>
      </c>
      <c r="AL19" s="46">
        <f>'Marks per Question (fill in)'!E186</f>
        <v>0</v>
      </c>
      <c r="AM19" s="46">
        <f>'Marks per Question (fill in)'!K186</f>
        <v>0</v>
      </c>
      <c r="AN19" s="46">
        <f>'Marks per Question (fill in)'!P186</f>
        <v>3</v>
      </c>
      <c r="AO19" s="46">
        <f>'Marks per Question (fill in)'!U186</f>
        <v>2</v>
      </c>
      <c r="AP19" s="46">
        <f>'Marks per Question (fill in)'!Z186</f>
        <v>3</v>
      </c>
      <c r="AQ19" s="46">
        <f>'Marks per Question (fill in)'!E214</f>
        <v>0</v>
      </c>
      <c r="AR19" s="46">
        <f>'Marks per Question (fill in)'!K214</f>
        <v>1</v>
      </c>
      <c r="AS19" s="46">
        <f>'Marks per Question (fill in)'!P214</f>
        <v>2</v>
      </c>
      <c r="AT19" s="46">
        <f>'Marks per Question (fill in)'!U214</f>
        <v>0</v>
      </c>
      <c r="AU19" s="44">
        <f>'Marks per Question (fill in)'!Z214</f>
        <v>3</v>
      </c>
      <c r="AV19" s="18"/>
      <c r="AW19" s="18"/>
      <c r="AX19" s="18"/>
      <c r="AY19" s="18"/>
      <c r="AZ19" s="18"/>
    </row>
    <row r="20" spans="1:52" ht="18.5" x14ac:dyDescent="0.55000000000000004">
      <c r="A20" s="18"/>
      <c r="B20" s="18"/>
      <c r="C20" s="42">
        <v>14</v>
      </c>
      <c r="D20" s="43">
        <f t="shared" si="1"/>
        <v>42.500000000000007</v>
      </c>
      <c r="E20" s="53" t="s">
        <v>85</v>
      </c>
      <c r="F20" s="54"/>
      <c r="G20" s="45">
        <v>5</v>
      </c>
      <c r="H20" s="46">
        <f>'Marks per Question (fill in)'!E19</f>
        <v>0</v>
      </c>
      <c r="I20" s="46">
        <f>'Marks per Question (fill in)'!K19</f>
        <v>1</v>
      </c>
      <c r="J20" s="46">
        <f>'Marks per Question (fill in)'!P19</f>
        <v>2</v>
      </c>
      <c r="K20" s="46">
        <f>'Marks per Question (fill in)'!U19</f>
        <v>3</v>
      </c>
      <c r="L20" s="46">
        <f>'Marks per Question (fill in)'!Z19</f>
        <v>4</v>
      </c>
      <c r="M20" s="46">
        <f>'Marks per Question (fill in)'!E47</f>
        <v>5</v>
      </c>
      <c r="N20" s="46">
        <f>'Marks per Question (fill in)'!K47</f>
        <v>5</v>
      </c>
      <c r="O20" s="46">
        <f>'Marks per Question (fill in)'!P47</f>
        <v>5</v>
      </c>
      <c r="P20" s="46">
        <f>'Marks per Question (fill in)'!U47</f>
        <v>4</v>
      </c>
      <c r="Q20" s="46">
        <f>'Marks per Question (fill in)'!Z47</f>
        <v>4</v>
      </c>
      <c r="R20" s="46">
        <f>'Marks per Question (fill in)'!E75</f>
        <v>3</v>
      </c>
      <c r="S20" s="46">
        <f>'Marks per Question (fill in)'!K75</f>
        <v>3</v>
      </c>
      <c r="T20" s="46">
        <f>'Marks per Question (fill in)'!P75</f>
        <v>3</v>
      </c>
      <c r="U20" s="46">
        <f>'Marks per Question (fill in)'!U75</f>
        <v>3</v>
      </c>
      <c r="V20" s="46">
        <f>'Marks per Question (fill in)'!Z75</f>
        <v>5</v>
      </c>
      <c r="W20" s="46">
        <f>'Marks per Question (fill in)'!E103</f>
        <v>1</v>
      </c>
      <c r="X20" s="46">
        <f>'Marks per Question (fill in)'!K103</f>
        <v>5</v>
      </c>
      <c r="Y20" s="46">
        <f>'Marks per Question (fill in)'!P103</f>
        <v>0</v>
      </c>
      <c r="Z20" s="46">
        <f>'Marks per Question (fill in)'!U103</f>
        <v>0</v>
      </c>
      <c r="AA20" s="46">
        <f>'Marks per Question (fill in)'!Z103</f>
        <v>3</v>
      </c>
      <c r="AB20" s="46">
        <f>'Marks per Question (fill in)'!E131</f>
        <v>5</v>
      </c>
      <c r="AC20" s="46">
        <f>'Marks per Question (fill in)'!K131</f>
        <v>4</v>
      </c>
      <c r="AD20" s="46">
        <f>'Marks per Question (fill in)'!P131</f>
        <v>3</v>
      </c>
      <c r="AE20" s="46">
        <f>'Marks per Question (fill in)'!U131</f>
        <v>2</v>
      </c>
      <c r="AF20" s="46">
        <f>'Marks per Question (fill in)'!Z131</f>
        <v>0</v>
      </c>
      <c r="AG20" s="46">
        <f>'Marks per Question (fill in)'!E159</f>
        <v>1</v>
      </c>
      <c r="AH20" s="46">
        <f>'Marks per Question (fill in)'!K159</f>
        <v>2</v>
      </c>
      <c r="AI20" s="46">
        <f>'Marks per Question (fill in)'!P159</f>
        <v>5</v>
      </c>
      <c r="AJ20" s="46">
        <f>'Marks per Question (fill in)'!U159</f>
        <v>2</v>
      </c>
      <c r="AK20" s="46">
        <f>'Marks per Question (fill in)'!Z159</f>
        <v>1</v>
      </c>
      <c r="AL20" s="46">
        <f>'Marks per Question (fill in)'!E187</f>
        <v>1</v>
      </c>
      <c r="AM20" s="46">
        <f>'Marks per Question (fill in)'!K187</f>
        <v>3</v>
      </c>
      <c r="AN20" s="46">
        <f>'Marks per Question (fill in)'!P187</f>
        <v>5</v>
      </c>
      <c r="AO20" s="46">
        <f>'Marks per Question (fill in)'!U187</f>
        <v>3</v>
      </c>
      <c r="AP20" s="46">
        <f>'Marks per Question (fill in)'!Z187</f>
        <v>5</v>
      </c>
      <c r="AQ20" s="46">
        <f>'Marks per Question (fill in)'!E215</f>
        <v>3</v>
      </c>
      <c r="AR20" s="46">
        <f>'Marks per Question (fill in)'!K215</f>
        <v>3</v>
      </c>
      <c r="AS20" s="46">
        <f>'Marks per Question (fill in)'!P215</f>
        <v>2</v>
      </c>
      <c r="AT20" s="46">
        <f>'Marks per Question (fill in)'!U215</f>
        <v>3</v>
      </c>
      <c r="AU20" s="44">
        <f>'Marks per Question (fill in)'!Z215</f>
        <v>3</v>
      </c>
      <c r="AV20" s="18"/>
      <c r="AW20" s="18"/>
      <c r="AX20" s="18"/>
      <c r="AY20" s="18"/>
      <c r="AZ20" s="18"/>
    </row>
    <row r="21" spans="1:52" ht="18.5" x14ac:dyDescent="0.55000000000000004">
      <c r="A21" s="18"/>
      <c r="B21" s="18"/>
      <c r="C21" s="42">
        <v>15</v>
      </c>
      <c r="D21" s="43">
        <f t="shared" si="1"/>
        <v>46.500000000000007</v>
      </c>
      <c r="E21" s="53" t="s">
        <v>86</v>
      </c>
      <c r="F21" s="54"/>
      <c r="G21" s="45">
        <v>5</v>
      </c>
      <c r="H21" s="46">
        <f>'Marks per Question (fill in)'!E20</f>
        <v>0</v>
      </c>
      <c r="I21" s="46">
        <f>'Marks per Question (fill in)'!K20</f>
        <v>1</v>
      </c>
      <c r="J21" s="46">
        <f>'Marks per Question (fill in)'!P20</f>
        <v>2</v>
      </c>
      <c r="K21" s="46">
        <f>'Marks per Question (fill in)'!U20</f>
        <v>3</v>
      </c>
      <c r="L21" s="46">
        <f>'Marks per Question (fill in)'!Z20</f>
        <v>4</v>
      </c>
      <c r="M21" s="46">
        <f>'Marks per Question (fill in)'!E48</f>
        <v>5</v>
      </c>
      <c r="N21" s="46">
        <f>'Marks per Question (fill in)'!K48</f>
        <v>5</v>
      </c>
      <c r="O21" s="46">
        <f>'Marks per Question (fill in)'!P48</f>
        <v>5</v>
      </c>
      <c r="P21" s="46">
        <f>'Marks per Question (fill in)'!U48</f>
        <v>5</v>
      </c>
      <c r="Q21" s="46">
        <f>'Marks per Question (fill in)'!Z48</f>
        <v>3</v>
      </c>
      <c r="R21" s="46">
        <f>'Marks per Question (fill in)'!E76</f>
        <v>3</v>
      </c>
      <c r="S21" s="46">
        <f>'Marks per Question (fill in)'!K76</f>
        <v>1</v>
      </c>
      <c r="T21" s="46">
        <f>'Marks per Question (fill in)'!P76</f>
        <v>0</v>
      </c>
      <c r="U21" s="46">
        <f>'Marks per Question (fill in)'!U76</f>
        <v>5</v>
      </c>
      <c r="V21" s="46">
        <f>'Marks per Question (fill in)'!Z76</f>
        <v>5</v>
      </c>
      <c r="W21" s="46">
        <f>'Marks per Question (fill in)'!E104</f>
        <v>1</v>
      </c>
      <c r="X21" s="46">
        <f>'Marks per Question (fill in)'!K104</f>
        <v>2</v>
      </c>
      <c r="Y21" s="46">
        <f>'Marks per Question (fill in)'!P104</f>
        <v>5</v>
      </c>
      <c r="Z21" s="46">
        <f>'Marks per Question (fill in)'!U104</f>
        <v>5</v>
      </c>
      <c r="AA21" s="46">
        <f>'Marks per Question (fill in)'!Z104</f>
        <v>3</v>
      </c>
      <c r="AB21" s="46">
        <f>'Marks per Question (fill in)'!E132</f>
        <v>1</v>
      </c>
      <c r="AC21" s="46">
        <f>'Marks per Question (fill in)'!K132</f>
        <v>2</v>
      </c>
      <c r="AD21" s="46">
        <f>'Marks per Question (fill in)'!P132</f>
        <v>5</v>
      </c>
      <c r="AE21" s="46">
        <f>'Marks per Question (fill in)'!U132</f>
        <v>5</v>
      </c>
      <c r="AF21" s="46">
        <f>'Marks per Question (fill in)'!Z132</f>
        <v>5</v>
      </c>
      <c r="AG21" s="46">
        <f>'Marks per Question (fill in)'!E160</f>
        <v>2</v>
      </c>
      <c r="AH21" s="46">
        <f>'Marks per Question (fill in)'!K160</f>
        <v>1</v>
      </c>
      <c r="AI21" s="46">
        <f>'Marks per Question (fill in)'!P160</f>
        <v>5</v>
      </c>
      <c r="AJ21" s="46">
        <f>'Marks per Question (fill in)'!U160</f>
        <v>1</v>
      </c>
      <c r="AK21" s="46">
        <f>'Marks per Question (fill in)'!Z160</f>
        <v>3</v>
      </c>
      <c r="AL21" s="46">
        <f>'Marks per Question (fill in)'!E188</f>
        <v>1</v>
      </c>
      <c r="AM21" s="46">
        <f>'Marks per Question (fill in)'!K188</f>
        <v>2</v>
      </c>
      <c r="AN21" s="46">
        <f>'Marks per Question (fill in)'!P188</f>
        <v>5</v>
      </c>
      <c r="AO21" s="46">
        <f>'Marks per Question (fill in)'!U188</f>
        <v>0</v>
      </c>
      <c r="AP21" s="46">
        <f>'Marks per Question (fill in)'!Z188</f>
        <v>0</v>
      </c>
      <c r="AQ21" s="46">
        <f>'Marks per Question (fill in)'!E216</f>
        <v>1</v>
      </c>
      <c r="AR21" s="46">
        <f>'Marks per Question (fill in)'!K216</f>
        <v>1</v>
      </c>
      <c r="AS21" s="46">
        <f>'Marks per Question (fill in)'!P216</f>
        <v>1</v>
      </c>
      <c r="AT21" s="46">
        <f>'Marks per Question (fill in)'!U216</f>
        <v>2</v>
      </c>
      <c r="AU21" s="44">
        <f>'Marks per Question (fill in)'!Z216</f>
        <v>1</v>
      </c>
      <c r="AV21" s="18"/>
      <c r="AW21" s="18"/>
      <c r="AX21" s="18"/>
      <c r="AY21" s="18"/>
      <c r="AZ21" s="18"/>
    </row>
    <row r="22" spans="1:52" ht="18.5" x14ac:dyDescent="0.55000000000000004">
      <c r="A22" s="18"/>
      <c r="B22" s="18"/>
      <c r="C22" s="42">
        <v>16</v>
      </c>
      <c r="D22" s="43">
        <f t="shared" si="1"/>
        <v>41.666666666666664</v>
      </c>
      <c r="E22" s="53" t="s">
        <v>87</v>
      </c>
      <c r="F22" s="54"/>
      <c r="G22" s="45">
        <v>6</v>
      </c>
      <c r="H22" s="46">
        <f>'Marks per Question (fill in)'!E21</f>
        <v>0</v>
      </c>
      <c r="I22" s="46">
        <f>'Marks per Question (fill in)'!K21</f>
        <v>1</v>
      </c>
      <c r="J22" s="46">
        <f>'Marks per Question (fill in)'!P21</f>
        <v>2</v>
      </c>
      <c r="K22" s="46">
        <f>'Marks per Question (fill in)'!U21</f>
        <v>3</v>
      </c>
      <c r="L22" s="46">
        <f>'Marks per Question (fill in)'!Z21</f>
        <v>4</v>
      </c>
      <c r="M22" s="46">
        <f>'Marks per Question (fill in)'!E49</f>
        <v>5</v>
      </c>
      <c r="N22" s="46">
        <f>'Marks per Question (fill in)'!K49</f>
        <v>6</v>
      </c>
      <c r="O22" s="46">
        <f>'Marks per Question (fill in)'!P49</f>
        <v>6</v>
      </c>
      <c r="P22" s="46">
        <f>'Marks per Question (fill in)'!U49</f>
        <v>5</v>
      </c>
      <c r="Q22" s="46">
        <f>'Marks per Question (fill in)'!Z49</f>
        <v>2</v>
      </c>
      <c r="R22" s="46">
        <f>'Marks per Question (fill in)'!E77</f>
        <v>5</v>
      </c>
      <c r="S22" s="46">
        <f>'Marks per Question (fill in)'!K77</f>
        <v>3</v>
      </c>
      <c r="T22" s="46">
        <f>'Marks per Question (fill in)'!P77</f>
        <v>6</v>
      </c>
      <c r="U22" s="46">
        <f>'Marks per Question (fill in)'!U77</f>
        <v>6</v>
      </c>
      <c r="V22" s="46">
        <f>'Marks per Question (fill in)'!Z77</f>
        <v>5</v>
      </c>
      <c r="W22" s="46">
        <f>'Marks per Question (fill in)'!E105</f>
        <v>1</v>
      </c>
      <c r="X22" s="46">
        <f>'Marks per Question (fill in)'!K105</f>
        <v>6</v>
      </c>
      <c r="Y22" s="46">
        <f>'Marks per Question (fill in)'!P105</f>
        <v>5</v>
      </c>
      <c r="Z22" s="46">
        <f>'Marks per Question (fill in)'!U105</f>
        <v>2</v>
      </c>
      <c r="AA22" s="46">
        <f>'Marks per Question (fill in)'!Z105</f>
        <v>5</v>
      </c>
      <c r="AB22" s="46">
        <f>'Marks per Question (fill in)'!E133</f>
        <v>2</v>
      </c>
      <c r="AC22" s="46">
        <f>'Marks per Question (fill in)'!K133</f>
        <v>1</v>
      </c>
      <c r="AD22" s="46">
        <f>'Marks per Question (fill in)'!P133</f>
        <v>6</v>
      </c>
      <c r="AE22" s="46">
        <f>'Marks per Question (fill in)'!U133</f>
        <v>2</v>
      </c>
      <c r="AF22" s="46">
        <f>'Marks per Question (fill in)'!Z133</f>
        <v>6</v>
      </c>
      <c r="AG22" s="46">
        <f>'Marks per Question (fill in)'!E161</f>
        <v>2</v>
      </c>
      <c r="AH22" s="46">
        <f>'Marks per Question (fill in)'!K161</f>
        <v>1</v>
      </c>
      <c r="AI22" s="46">
        <f>'Marks per Question (fill in)'!P161</f>
        <v>6</v>
      </c>
      <c r="AJ22" s="46">
        <f>'Marks per Question (fill in)'!U161</f>
        <v>2</v>
      </c>
      <c r="AK22" s="46">
        <f>'Marks per Question (fill in)'!Z161</f>
        <v>5</v>
      </c>
      <c r="AL22" s="46">
        <f>'Marks per Question (fill in)'!E189</f>
        <v>2</v>
      </c>
      <c r="AM22" s="46">
        <f>'Marks per Question (fill in)'!K189</f>
        <v>1</v>
      </c>
      <c r="AN22" s="46">
        <f>'Marks per Question (fill in)'!P189</f>
        <v>5</v>
      </c>
      <c r="AO22" s="46">
        <f>'Marks per Question (fill in)'!U189</f>
        <v>5</v>
      </c>
      <c r="AP22" s="46">
        <f>'Marks per Question (fill in)'!Z189</f>
        <v>6</v>
      </c>
      <c r="AQ22" s="46">
        <f>'Marks per Question (fill in)'!E217</f>
        <v>2</v>
      </c>
      <c r="AR22" s="46">
        <f>'Marks per Question (fill in)'!K217</f>
        <v>2</v>
      </c>
      <c r="AS22" s="46">
        <f>'Marks per Question (fill in)'!P217</f>
        <v>2</v>
      </c>
      <c r="AT22" s="46">
        <f>'Marks per Question (fill in)'!U217</f>
        <v>3</v>
      </c>
      <c r="AU22" s="44">
        <f>'Marks per Question (fill in)'!Z217</f>
        <v>1</v>
      </c>
      <c r="AV22" s="18"/>
      <c r="AW22" s="18"/>
      <c r="AX22" s="18"/>
      <c r="AY22" s="18"/>
      <c r="AZ22" s="18"/>
    </row>
    <row r="23" spans="1:52" ht="18.5" x14ac:dyDescent="0.55000000000000004">
      <c r="A23" s="18"/>
      <c r="B23" s="18"/>
      <c r="C23" s="42">
        <v>17</v>
      </c>
      <c r="D23" s="43">
        <f t="shared" si="1"/>
        <v>38.333333333333329</v>
      </c>
      <c r="E23" s="53" t="s">
        <v>88</v>
      </c>
      <c r="F23" s="54"/>
      <c r="G23" s="45">
        <v>3</v>
      </c>
      <c r="H23" s="46">
        <f>'Marks per Question (fill in)'!E22</f>
        <v>0</v>
      </c>
      <c r="I23" s="46">
        <f>'Marks per Question (fill in)'!K22</f>
        <v>1</v>
      </c>
      <c r="J23" s="46">
        <f>'Marks per Question (fill in)'!P22</f>
        <v>2</v>
      </c>
      <c r="K23" s="46">
        <f>'Marks per Question (fill in)'!U22</f>
        <v>3</v>
      </c>
      <c r="L23" s="46">
        <f>'Marks per Question (fill in)'!Z22</f>
        <v>3</v>
      </c>
      <c r="M23" s="46">
        <f>'Marks per Question (fill in)'!E50</f>
        <v>3</v>
      </c>
      <c r="N23" s="46">
        <f>'Marks per Question (fill in)'!K50</f>
        <v>3</v>
      </c>
      <c r="O23" s="46">
        <f>'Marks per Question (fill in)'!P50</f>
        <v>3</v>
      </c>
      <c r="P23" s="46">
        <f>'Marks per Question (fill in)'!U50</f>
        <v>3</v>
      </c>
      <c r="Q23" s="46">
        <f>'Marks per Question (fill in)'!Z50</f>
        <v>2</v>
      </c>
      <c r="R23" s="46">
        <f>'Marks per Question (fill in)'!E78</f>
        <v>3</v>
      </c>
      <c r="S23" s="46">
        <f>'Marks per Question (fill in)'!K78</f>
        <v>0</v>
      </c>
      <c r="T23" s="46">
        <f>'Marks per Question (fill in)'!P78</f>
        <v>2</v>
      </c>
      <c r="U23" s="46">
        <f>'Marks per Question (fill in)'!U78</f>
        <v>2</v>
      </c>
      <c r="V23" s="46">
        <f>'Marks per Question (fill in)'!Z78</f>
        <v>2</v>
      </c>
      <c r="W23" s="46">
        <f>'Marks per Question (fill in)'!E106</f>
        <v>0</v>
      </c>
      <c r="X23" s="46">
        <f>'Marks per Question (fill in)'!K106</f>
        <v>3</v>
      </c>
      <c r="Y23" s="46">
        <f>'Marks per Question (fill in)'!P106</f>
        <v>2</v>
      </c>
      <c r="Z23" s="46">
        <f>'Marks per Question (fill in)'!U106</f>
        <v>2</v>
      </c>
      <c r="AA23" s="46">
        <f>'Marks per Question (fill in)'!Z106</f>
        <v>2</v>
      </c>
      <c r="AB23" s="46">
        <f>'Marks per Question (fill in)'!E134</f>
        <v>1</v>
      </c>
      <c r="AC23" s="46">
        <f>'Marks per Question (fill in)'!K134</f>
        <v>1</v>
      </c>
      <c r="AD23" s="46">
        <f>'Marks per Question (fill in)'!P134</f>
        <v>1</v>
      </c>
      <c r="AE23" s="46">
        <f>'Marks per Question (fill in)'!U134</f>
        <v>3</v>
      </c>
      <c r="AF23" s="46">
        <f>'Marks per Question (fill in)'!Z134</f>
        <v>3</v>
      </c>
      <c r="AG23" s="46">
        <f>'Marks per Question (fill in)'!E162</f>
        <v>1</v>
      </c>
      <c r="AH23" s="46">
        <f>'Marks per Question (fill in)'!K162</f>
        <v>2</v>
      </c>
      <c r="AI23" s="46">
        <f>'Marks per Question (fill in)'!P162</f>
        <v>1</v>
      </c>
      <c r="AJ23" s="46">
        <f>'Marks per Question (fill in)'!U162</f>
        <v>1</v>
      </c>
      <c r="AK23" s="46">
        <f>'Marks per Question (fill in)'!Z162</f>
        <v>1</v>
      </c>
      <c r="AL23" s="46">
        <f>'Marks per Question (fill in)'!E190</f>
        <v>0</v>
      </c>
      <c r="AM23" s="46">
        <f>'Marks per Question (fill in)'!K190</f>
        <v>3</v>
      </c>
      <c r="AN23" s="46">
        <f>'Marks per Question (fill in)'!P190</f>
        <v>3</v>
      </c>
      <c r="AO23" s="46">
        <f>'Marks per Question (fill in)'!U190</f>
        <v>2</v>
      </c>
      <c r="AP23" s="46">
        <f>'Marks per Question (fill in)'!Z190</f>
        <v>3</v>
      </c>
      <c r="AQ23" s="46">
        <f>'Marks per Question (fill in)'!E218</f>
        <v>0</v>
      </c>
      <c r="AR23" s="46">
        <f>'Marks per Question (fill in)'!K218</f>
        <v>1</v>
      </c>
      <c r="AS23" s="46">
        <f>'Marks per Question (fill in)'!P218</f>
        <v>0</v>
      </c>
      <c r="AT23" s="46">
        <f>'Marks per Question (fill in)'!U218</f>
        <v>3</v>
      </c>
      <c r="AU23" s="44">
        <f>'Marks per Question (fill in)'!Z218</f>
        <v>3</v>
      </c>
      <c r="AV23" s="18"/>
      <c r="AW23" s="18"/>
      <c r="AX23" s="18"/>
      <c r="AY23" s="18"/>
      <c r="AZ23" s="18"/>
    </row>
    <row r="24" spans="1:52" ht="18.5" x14ac:dyDescent="0.55000000000000004">
      <c r="A24" s="18"/>
      <c r="B24" s="18"/>
      <c r="C24" s="42">
        <v>18</v>
      </c>
      <c r="D24" s="43">
        <f t="shared" si="1"/>
        <v>39.375000000000007</v>
      </c>
      <c r="E24" s="53" t="s">
        <v>89</v>
      </c>
      <c r="F24" s="54"/>
      <c r="G24" s="45">
        <v>4</v>
      </c>
      <c r="H24" s="46">
        <f>'Marks per Question (fill in)'!E23</f>
        <v>0</v>
      </c>
      <c r="I24" s="46">
        <f>'Marks per Question (fill in)'!K23</f>
        <v>1</v>
      </c>
      <c r="J24" s="46">
        <f>'Marks per Question (fill in)'!P23</f>
        <v>2</v>
      </c>
      <c r="K24" s="46">
        <f>'Marks per Question (fill in)'!U23</f>
        <v>3</v>
      </c>
      <c r="L24" s="46">
        <f>'Marks per Question (fill in)'!Z23</f>
        <v>4</v>
      </c>
      <c r="M24" s="46">
        <f>'Marks per Question (fill in)'!E51</f>
        <v>4</v>
      </c>
      <c r="N24" s="46">
        <f>'Marks per Question (fill in)'!K51</f>
        <v>4</v>
      </c>
      <c r="O24" s="46">
        <f>'Marks per Question (fill in)'!P51</f>
        <v>4</v>
      </c>
      <c r="P24" s="46">
        <f>'Marks per Question (fill in)'!U51</f>
        <v>2</v>
      </c>
      <c r="Q24" s="46">
        <f>'Marks per Question (fill in)'!Z51</f>
        <v>0</v>
      </c>
      <c r="R24" s="46">
        <f>'Marks per Question (fill in)'!E79</f>
        <v>3</v>
      </c>
      <c r="S24" s="46">
        <f>'Marks per Question (fill in)'!K79</f>
        <v>3</v>
      </c>
      <c r="T24" s="46">
        <f>'Marks per Question (fill in)'!P79</f>
        <v>4</v>
      </c>
      <c r="U24" s="46">
        <f>'Marks per Question (fill in)'!U79</f>
        <v>3</v>
      </c>
      <c r="V24" s="46">
        <f>'Marks per Question (fill in)'!Z79</f>
        <v>4</v>
      </c>
      <c r="W24" s="46">
        <f>'Marks per Question (fill in)'!E107</f>
        <v>1</v>
      </c>
      <c r="X24" s="46">
        <f>'Marks per Question (fill in)'!K107</f>
        <v>4</v>
      </c>
      <c r="Y24" s="46">
        <f>'Marks per Question (fill in)'!P107</f>
        <v>0</v>
      </c>
      <c r="Z24" s="46">
        <f>'Marks per Question (fill in)'!U107</f>
        <v>4</v>
      </c>
      <c r="AA24" s="46">
        <f>'Marks per Question (fill in)'!Z107</f>
        <v>3</v>
      </c>
      <c r="AB24" s="46">
        <f>'Marks per Question (fill in)'!E135</f>
        <v>4</v>
      </c>
      <c r="AC24" s="46">
        <f>'Marks per Question (fill in)'!K135</f>
        <v>1</v>
      </c>
      <c r="AD24" s="46">
        <f>'Marks per Question (fill in)'!P135</f>
        <v>3</v>
      </c>
      <c r="AE24" s="46">
        <f>'Marks per Question (fill in)'!U135</f>
        <v>4</v>
      </c>
      <c r="AF24" s="46">
        <f>'Marks per Question (fill in)'!Z135</f>
        <v>0</v>
      </c>
      <c r="AG24" s="46">
        <f>'Marks per Question (fill in)'!E163</f>
        <v>1</v>
      </c>
      <c r="AH24" s="46">
        <f>'Marks per Question (fill in)'!K163</f>
        <v>4</v>
      </c>
      <c r="AI24" s="46">
        <f>'Marks per Question (fill in)'!P163</f>
        <v>4</v>
      </c>
      <c r="AJ24" s="46">
        <f>'Marks per Question (fill in)'!U163</f>
        <v>1</v>
      </c>
      <c r="AK24" s="46">
        <f>'Marks per Question (fill in)'!Z163</f>
        <v>1</v>
      </c>
      <c r="AL24" s="46">
        <f>'Marks per Question (fill in)'!E191</f>
        <v>1</v>
      </c>
      <c r="AM24" s="46">
        <f>'Marks per Question (fill in)'!K191</f>
        <v>3</v>
      </c>
      <c r="AN24" s="46">
        <f>'Marks per Question (fill in)'!P191</f>
        <v>4</v>
      </c>
      <c r="AO24" s="46">
        <f>'Marks per Question (fill in)'!U191</f>
        <v>2</v>
      </c>
      <c r="AP24" s="46">
        <f>'Marks per Question (fill in)'!Z191</f>
        <v>4</v>
      </c>
      <c r="AQ24" s="46">
        <f>'Marks per Question (fill in)'!E219</f>
        <v>0</v>
      </c>
      <c r="AR24" s="46">
        <f>'Marks per Question (fill in)'!K219</f>
        <v>1</v>
      </c>
      <c r="AS24" s="46">
        <f>'Marks per Question (fill in)'!P219</f>
        <v>1</v>
      </c>
      <c r="AT24" s="46">
        <f>'Marks per Question (fill in)'!U219</f>
        <v>3</v>
      </c>
      <c r="AU24" s="44">
        <f>'Marks per Question (fill in)'!Z219</f>
        <v>2</v>
      </c>
      <c r="AV24" s="18"/>
      <c r="AW24" s="18"/>
      <c r="AX24" s="18"/>
      <c r="AY24" s="18"/>
      <c r="AZ24" s="18"/>
    </row>
    <row r="25" spans="1:52" ht="18.5" x14ac:dyDescent="0.55000000000000004">
      <c r="A25" s="18"/>
      <c r="B25" s="18"/>
      <c r="C25" s="42">
        <v>19</v>
      </c>
      <c r="D25" s="43">
        <f t="shared" si="1"/>
        <v>45.000000000000007</v>
      </c>
      <c r="E25" s="53" t="s">
        <v>90</v>
      </c>
      <c r="F25" s="54"/>
      <c r="G25" s="45">
        <v>3</v>
      </c>
      <c r="H25" s="46">
        <f>'Marks per Question (fill in)'!E24</f>
        <v>0</v>
      </c>
      <c r="I25" s="46">
        <f>'Marks per Question (fill in)'!K24</f>
        <v>1</v>
      </c>
      <c r="J25" s="46">
        <f>'Marks per Question (fill in)'!P24</f>
        <v>2</v>
      </c>
      <c r="K25" s="46">
        <f>'Marks per Question (fill in)'!U24</f>
        <v>3</v>
      </c>
      <c r="L25" s="46">
        <f>'Marks per Question (fill in)'!Z24</f>
        <v>3</v>
      </c>
      <c r="M25" s="46">
        <f>'Marks per Question (fill in)'!E52</f>
        <v>3</v>
      </c>
      <c r="N25" s="46">
        <f>'Marks per Question (fill in)'!K52</f>
        <v>3</v>
      </c>
      <c r="O25" s="46">
        <f>'Marks per Question (fill in)'!P52</f>
        <v>3</v>
      </c>
      <c r="P25" s="46">
        <f>'Marks per Question (fill in)'!U52</f>
        <v>1</v>
      </c>
      <c r="Q25" s="46">
        <f>'Marks per Question (fill in)'!Z52</f>
        <v>0</v>
      </c>
      <c r="R25" s="46">
        <f>'Marks per Question (fill in)'!E80</f>
        <v>2</v>
      </c>
      <c r="S25" s="46">
        <f>'Marks per Question (fill in)'!K80</f>
        <v>2</v>
      </c>
      <c r="T25" s="46">
        <f>'Marks per Question (fill in)'!P80</f>
        <v>2</v>
      </c>
      <c r="U25" s="46">
        <f>'Marks per Question (fill in)'!U80</f>
        <v>2</v>
      </c>
      <c r="V25" s="46">
        <f>'Marks per Question (fill in)'!Z80</f>
        <v>1</v>
      </c>
      <c r="W25" s="46">
        <f>'Marks per Question (fill in)'!E108</f>
        <v>0</v>
      </c>
      <c r="X25" s="46">
        <f>'Marks per Question (fill in)'!K108</f>
        <v>2</v>
      </c>
      <c r="Y25" s="46">
        <f>'Marks per Question (fill in)'!P108</f>
        <v>2</v>
      </c>
      <c r="Z25" s="46">
        <f>'Marks per Question (fill in)'!U108</f>
        <v>3</v>
      </c>
      <c r="AA25" s="46">
        <f>'Marks per Question (fill in)'!Z108</f>
        <v>0</v>
      </c>
      <c r="AB25" s="46">
        <f>'Marks per Question (fill in)'!E136</f>
        <v>3</v>
      </c>
      <c r="AC25" s="46">
        <f>'Marks per Question (fill in)'!K136</f>
        <v>0</v>
      </c>
      <c r="AD25" s="46">
        <f>'Marks per Question (fill in)'!P136</f>
        <v>2</v>
      </c>
      <c r="AE25" s="46">
        <f>'Marks per Question (fill in)'!U136</f>
        <v>3</v>
      </c>
      <c r="AF25" s="46">
        <f>'Marks per Question (fill in)'!Z136</f>
        <v>3</v>
      </c>
      <c r="AG25" s="46">
        <f>'Marks per Question (fill in)'!E164</f>
        <v>0</v>
      </c>
      <c r="AH25" s="46">
        <f>'Marks per Question (fill in)'!K164</f>
        <v>1</v>
      </c>
      <c r="AI25" s="46">
        <f>'Marks per Question (fill in)'!P164</f>
        <v>2</v>
      </c>
      <c r="AJ25" s="46">
        <f>'Marks per Question (fill in)'!U164</f>
        <v>0</v>
      </c>
      <c r="AK25" s="46">
        <f>'Marks per Question (fill in)'!Z164</f>
        <v>1</v>
      </c>
      <c r="AL25" s="46">
        <f>'Marks per Question (fill in)'!E192</f>
        <v>1</v>
      </c>
      <c r="AM25" s="46">
        <f>'Marks per Question (fill in)'!K192</f>
        <v>1</v>
      </c>
      <c r="AN25" s="46">
        <f>'Marks per Question (fill in)'!P192</f>
        <v>2</v>
      </c>
      <c r="AO25" s="46">
        <f>'Marks per Question (fill in)'!U192</f>
        <v>2</v>
      </c>
      <c r="AP25" s="46">
        <f>'Marks per Question (fill in)'!Z192</f>
        <v>2</v>
      </c>
      <c r="AQ25" s="46">
        <f>'Marks per Question (fill in)'!E220</f>
        <v>1</v>
      </c>
      <c r="AR25" s="46">
        <f>'Marks per Question (fill in)'!K220</f>
        <v>3</v>
      </c>
      <c r="AS25" s="46">
        <f>'Marks per Question (fill in)'!P220</f>
        <v>0</v>
      </c>
      <c r="AT25" s="46">
        <f>'Marks per Question (fill in)'!U220</f>
        <v>2</v>
      </c>
      <c r="AU25" s="44">
        <f>'Marks per Question (fill in)'!Z220</f>
        <v>2</v>
      </c>
      <c r="AV25" s="18"/>
      <c r="AW25" s="18"/>
      <c r="AX25" s="18"/>
      <c r="AY25" s="18"/>
      <c r="AZ25" s="18"/>
    </row>
    <row r="26" spans="1:52" ht="18.5" x14ac:dyDescent="0.55000000000000004">
      <c r="A26" s="18"/>
      <c r="B26" s="18"/>
      <c r="C26" s="42">
        <v>20</v>
      </c>
      <c r="D26" s="43">
        <f t="shared" si="1"/>
        <v>51.25</v>
      </c>
      <c r="E26" s="53" t="s">
        <v>63</v>
      </c>
      <c r="F26" s="54" t="s">
        <v>91</v>
      </c>
      <c r="G26" s="45">
        <v>4</v>
      </c>
      <c r="H26" s="46">
        <f>'Marks per Question (fill in)'!E25</f>
        <v>0</v>
      </c>
      <c r="I26" s="46">
        <f>'Marks per Question (fill in)'!K25</f>
        <v>1</v>
      </c>
      <c r="J26" s="46">
        <f>'Marks per Question (fill in)'!P25</f>
        <v>2</v>
      </c>
      <c r="K26" s="46">
        <f>'Marks per Question (fill in)'!U25</f>
        <v>3</v>
      </c>
      <c r="L26" s="46">
        <f>'Marks per Question (fill in)'!Z25</f>
        <v>4</v>
      </c>
      <c r="M26" s="46">
        <f>'Marks per Question (fill in)'!E53</f>
        <v>4</v>
      </c>
      <c r="N26" s="46">
        <f>'Marks per Question (fill in)'!K53</f>
        <v>4</v>
      </c>
      <c r="O26" s="46">
        <f>'Marks per Question (fill in)'!P53</f>
        <v>4</v>
      </c>
      <c r="P26" s="46">
        <f>'Marks per Question (fill in)'!U53</f>
        <v>1</v>
      </c>
      <c r="Q26" s="46">
        <f>'Marks per Question (fill in)'!Z53</f>
        <v>3</v>
      </c>
      <c r="R26" s="46">
        <f>'Marks per Question (fill in)'!E81</f>
        <v>1</v>
      </c>
      <c r="S26" s="46">
        <f>'Marks per Question (fill in)'!K81</f>
        <v>1</v>
      </c>
      <c r="T26" s="46">
        <f>'Marks per Question (fill in)'!P81</f>
        <v>3</v>
      </c>
      <c r="U26" s="46">
        <f>'Marks per Question (fill in)'!U81</f>
        <v>3</v>
      </c>
      <c r="V26" s="46">
        <f>'Marks per Question (fill in)'!Z81</f>
        <v>4</v>
      </c>
      <c r="W26" s="46">
        <f>'Marks per Question (fill in)'!E109</f>
        <v>0</v>
      </c>
      <c r="X26" s="46">
        <f>'Marks per Question (fill in)'!K109</f>
        <v>1</v>
      </c>
      <c r="Y26" s="46">
        <f>'Marks per Question (fill in)'!P109</f>
        <v>1</v>
      </c>
      <c r="Z26" s="46">
        <f>'Marks per Question (fill in)'!U109</f>
        <v>2</v>
      </c>
      <c r="AA26" s="46">
        <f>'Marks per Question (fill in)'!Z109</f>
        <v>3</v>
      </c>
      <c r="AB26" s="46">
        <f>'Marks per Question (fill in)'!E137</f>
        <v>0</v>
      </c>
      <c r="AC26" s="46">
        <f>'Marks per Question (fill in)'!K137</f>
        <v>4</v>
      </c>
      <c r="AD26" s="46">
        <f>'Marks per Question (fill in)'!P137</f>
        <v>4</v>
      </c>
      <c r="AE26" s="46">
        <f>'Marks per Question (fill in)'!U137</f>
        <v>0</v>
      </c>
      <c r="AF26" s="46">
        <f>'Marks per Question (fill in)'!Z137</f>
        <v>4</v>
      </c>
      <c r="AG26" s="46">
        <f>'Marks per Question (fill in)'!E165</f>
        <v>0</v>
      </c>
      <c r="AH26" s="46">
        <f>'Marks per Question (fill in)'!K165</f>
        <v>0</v>
      </c>
      <c r="AI26" s="46">
        <f>'Marks per Question (fill in)'!P165</f>
        <v>4</v>
      </c>
      <c r="AJ26" s="46">
        <f>'Marks per Question (fill in)'!U165</f>
        <v>0</v>
      </c>
      <c r="AK26" s="46">
        <f>'Marks per Question (fill in)'!Z165</f>
        <v>3</v>
      </c>
      <c r="AL26" s="46">
        <f>'Marks per Question (fill in)'!E193</f>
        <v>0</v>
      </c>
      <c r="AM26" s="46">
        <f>'Marks per Question (fill in)'!K193</f>
        <v>1</v>
      </c>
      <c r="AN26" s="46">
        <f>'Marks per Question (fill in)'!P193</f>
        <v>2</v>
      </c>
      <c r="AO26" s="46">
        <f>'Marks per Question (fill in)'!U193</f>
        <v>2</v>
      </c>
      <c r="AP26" s="46">
        <f>'Marks per Question (fill in)'!Z193</f>
        <v>3</v>
      </c>
      <c r="AQ26" s="46">
        <f>'Marks per Question (fill in)'!E221</f>
        <v>1</v>
      </c>
      <c r="AR26" s="46">
        <f>'Marks per Question (fill in)'!K221</f>
        <v>2</v>
      </c>
      <c r="AS26" s="46">
        <f>'Marks per Question (fill in)'!P221</f>
        <v>0</v>
      </c>
      <c r="AT26" s="46">
        <f>'Marks per Question (fill in)'!U221</f>
        <v>0</v>
      </c>
      <c r="AU26" s="44">
        <f>'Marks per Question (fill in)'!Z221</f>
        <v>3</v>
      </c>
      <c r="AV26" s="18"/>
      <c r="AW26" s="18"/>
      <c r="AX26" s="18"/>
      <c r="AY26" s="18"/>
      <c r="AZ26" s="18"/>
    </row>
    <row r="27" spans="1:52" ht="18.5" x14ac:dyDescent="0.55000000000000004">
      <c r="A27" s="18"/>
      <c r="B27" s="18"/>
      <c r="C27" s="42">
        <v>21</v>
      </c>
      <c r="D27" s="43">
        <f t="shared" si="1"/>
        <v>49.375</v>
      </c>
      <c r="E27" s="53" t="s">
        <v>92</v>
      </c>
      <c r="F27" s="54" t="s">
        <v>93</v>
      </c>
      <c r="G27" s="45">
        <v>4</v>
      </c>
      <c r="H27" s="46">
        <f>'Marks per Question (fill in)'!E26</f>
        <v>0</v>
      </c>
      <c r="I27" s="46">
        <f>'Marks per Question (fill in)'!K26</f>
        <v>1</v>
      </c>
      <c r="J27" s="46">
        <f>'Marks per Question (fill in)'!P26</f>
        <v>2</v>
      </c>
      <c r="K27" s="46">
        <f>'Marks per Question (fill in)'!U26</f>
        <v>3</v>
      </c>
      <c r="L27" s="46">
        <f>'Marks per Question (fill in)'!Z26</f>
        <v>4</v>
      </c>
      <c r="M27" s="46">
        <f>'Marks per Question (fill in)'!E54</f>
        <v>4</v>
      </c>
      <c r="N27" s="46">
        <f>'Marks per Question (fill in)'!K54</f>
        <v>4</v>
      </c>
      <c r="O27" s="46">
        <f>'Marks per Question (fill in)'!P54</f>
        <v>4</v>
      </c>
      <c r="P27" s="46">
        <f>'Marks per Question (fill in)'!U54</f>
        <v>0</v>
      </c>
      <c r="Q27" s="46">
        <f>'Marks per Question (fill in)'!Z54</f>
        <v>3</v>
      </c>
      <c r="R27" s="46">
        <f>'Marks per Question (fill in)'!E82</f>
        <v>1</v>
      </c>
      <c r="S27" s="46">
        <f>'Marks per Question (fill in)'!K82</f>
        <v>0</v>
      </c>
      <c r="T27" s="46">
        <f>'Marks per Question (fill in)'!P82</f>
        <v>4</v>
      </c>
      <c r="U27" s="46">
        <f>'Marks per Question (fill in)'!U82</f>
        <v>4</v>
      </c>
      <c r="V27" s="46">
        <f>'Marks per Question (fill in)'!Z82</f>
        <v>0</v>
      </c>
      <c r="W27" s="46">
        <f>'Marks per Question (fill in)'!E110</f>
        <v>0</v>
      </c>
      <c r="X27" s="46">
        <f>'Marks per Question (fill in)'!K110</f>
        <v>1</v>
      </c>
      <c r="Y27" s="46">
        <f>'Marks per Question (fill in)'!P110</f>
        <v>2</v>
      </c>
      <c r="Z27" s="46">
        <f>'Marks per Question (fill in)'!U110</f>
        <v>2</v>
      </c>
      <c r="AA27" s="46">
        <f>'Marks per Question (fill in)'!Z110</f>
        <v>1</v>
      </c>
      <c r="AB27" s="46">
        <f>'Marks per Question (fill in)'!E138</f>
        <v>4</v>
      </c>
      <c r="AC27" s="46">
        <f>'Marks per Question (fill in)'!K138</f>
        <v>4</v>
      </c>
      <c r="AD27" s="46">
        <f>'Marks per Question (fill in)'!P138</f>
        <v>2</v>
      </c>
      <c r="AE27" s="46">
        <f>'Marks per Question (fill in)'!U138</f>
        <v>1</v>
      </c>
      <c r="AF27" s="46">
        <f>'Marks per Question (fill in)'!Z138</f>
        <v>4</v>
      </c>
      <c r="AG27" s="46">
        <f>'Marks per Question (fill in)'!E166</f>
        <v>0</v>
      </c>
      <c r="AH27" s="46">
        <f>'Marks per Question (fill in)'!K166</f>
        <v>2</v>
      </c>
      <c r="AI27" s="46">
        <f>'Marks per Question (fill in)'!P166</f>
        <v>4</v>
      </c>
      <c r="AJ27" s="46">
        <f>'Marks per Question (fill in)'!U166</f>
        <v>0</v>
      </c>
      <c r="AK27" s="46">
        <f>'Marks per Question (fill in)'!Z166</f>
        <v>2</v>
      </c>
      <c r="AL27" s="46">
        <f>'Marks per Question (fill in)'!E194</f>
        <v>2</v>
      </c>
      <c r="AM27" s="46">
        <f>'Marks per Question (fill in)'!K194</f>
        <v>0</v>
      </c>
      <c r="AN27" s="46">
        <f>'Marks per Question (fill in)'!P194</f>
        <v>4</v>
      </c>
      <c r="AO27" s="46">
        <f>'Marks per Question (fill in)'!U194</f>
        <v>2</v>
      </c>
      <c r="AP27" s="46">
        <f>'Marks per Question (fill in)'!Z194</f>
        <v>4</v>
      </c>
      <c r="AQ27" s="46">
        <f>'Marks per Question (fill in)'!E222</f>
        <v>2</v>
      </c>
      <c r="AR27" s="46">
        <f>'Marks per Question (fill in)'!K222</f>
        <v>1</v>
      </c>
      <c r="AS27" s="46">
        <f>'Marks per Question (fill in)'!P222</f>
        <v>2</v>
      </c>
      <c r="AT27" s="46">
        <f>'Marks per Question (fill in)'!U222</f>
        <v>0</v>
      </c>
      <c r="AU27" s="44">
        <f>'Marks per Question (fill in)'!Z222</f>
        <v>1</v>
      </c>
      <c r="AV27" s="18"/>
      <c r="AW27" s="18"/>
      <c r="AX27" s="18"/>
      <c r="AY27" s="18"/>
      <c r="AZ27" s="18"/>
    </row>
    <row r="28" spans="1:52" ht="18.5" x14ac:dyDescent="0.55000000000000004">
      <c r="A28" s="18"/>
      <c r="B28" s="18"/>
      <c r="C28" s="42">
        <v>22</v>
      </c>
      <c r="D28" s="43">
        <f t="shared" si="1"/>
        <v>50.5</v>
      </c>
      <c r="E28" s="53" t="s">
        <v>64</v>
      </c>
      <c r="F28" s="54" t="s">
        <v>94</v>
      </c>
      <c r="G28" s="45">
        <v>5</v>
      </c>
      <c r="H28" s="46">
        <f>'Marks per Question (fill in)'!E27</f>
        <v>0</v>
      </c>
      <c r="I28" s="46">
        <f>'Marks per Question (fill in)'!K27</f>
        <v>1</v>
      </c>
      <c r="J28" s="46">
        <f>'Marks per Question (fill in)'!P27</f>
        <v>2</v>
      </c>
      <c r="K28" s="46">
        <f>'Marks per Question (fill in)'!U27</f>
        <v>3</v>
      </c>
      <c r="L28" s="46">
        <f>'Marks per Question (fill in)'!Z27</f>
        <v>4</v>
      </c>
      <c r="M28" s="46">
        <f>'Marks per Question (fill in)'!E55</f>
        <v>5</v>
      </c>
      <c r="N28" s="46">
        <f>'Marks per Question (fill in)'!K55</f>
        <v>5</v>
      </c>
      <c r="O28" s="46">
        <f>'Marks per Question (fill in)'!P55</f>
        <v>5</v>
      </c>
      <c r="P28" s="46">
        <f>'Marks per Question (fill in)'!U55</f>
        <v>1</v>
      </c>
      <c r="Q28" s="46">
        <f>'Marks per Question (fill in)'!Z55</f>
        <v>2</v>
      </c>
      <c r="R28" s="46">
        <f>'Marks per Question (fill in)'!E83</f>
        <v>1</v>
      </c>
      <c r="S28" s="46">
        <f>'Marks per Question (fill in)'!K83</f>
        <v>4</v>
      </c>
      <c r="T28" s="46">
        <f>'Marks per Question (fill in)'!P83</f>
        <v>1</v>
      </c>
      <c r="U28" s="46">
        <f>'Marks per Question (fill in)'!U83</f>
        <v>5</v>
      </c>
      <c r="V28" s="46">
        <f>'Marks per Question (fill in)'!Z83</f>
        <v>2</v>
      </c>
      <c r="W28" s="46">
        <f>'Marks per Question (fill in)'!E111</f>
        <v>0</v>
      </c>
      <c r="X28" s="46">
        <f>'Marks per Question (fill in)'!K111</f>
        <v>4</v>
      </c>
      <c r="Y28" s="46">
        <f>'Marks per Question (fill in)'!P111</f>
        <v>4</v>
      </c>
      <c r="Z28" s="46">
        <f>'Marks per Question (fill in)'!U111</f>
        <v>2</v>
      </c>
      <c r="AA28" s="46">
        <f>'Marks per Question (fill in)'!Z111</f>
        <v>0</v>
      </c>
      <c r="AB28" s="46">
        <f>'Marks per Question (fill in)'!E139</f>
        <v>5</v>
      </c>
      <c r="AC28" s="46">
        <f>'Marks per Question (fill in)'!K139</f>
        <v>4</v>
      </c>
      <c r="AD28" s="46">
        <f>'Marks per Question (fill in)'!P139</f>
        <v>4</v>
      </c>
      <c r="AE28" s="46">
        <f>'Marks per Question (fill in)'!U139</f>
        <v>0</v>
      </c>
      <c r="AF28" s="46">
        <f>'Marks per Question (fill in)'!Z139</f>
        <v>4</v>
      </c>
      <c r="AG28" s="46">
        <f>'Marks per Question (fill in)'!E167</f>
        <v>0</v>
      </c>
      <c r="AH28" s="46">
        <f>'Marks per Question (fill in)'!K167</f>
        <v>5</v>
      </c>
      <c r="AI28" s="46">
        <f>'Marks per Question (fill in)'!P167</f>
        <v>5</v>
      </c>
      <c r="AJ28" s="46">
        <f>'Marks per Question (fill in)'!U167</f>
        <v>0</v>
      </c>
      <c r="AK28" s="46">
        <f>'Marks per Question (fill in)'!Z167</f>
        <v>4</v>
      </c>
      <c r="AL28" s="46">
        <f>'Marks per Question (fill in)'!E195</f>
        <v>1</v>
      </c>
      <c r="AM28" s="46">
        <f>'Marks per Question (fill in)'!K195</f>
        <v>0</v>
      </c>
      <c r="AN28" s="46">
        <f>'Marks per Question (fill in)'!P195</f>
        <v>5</v>
      </c>
      <c r="AO28" s="46">
        <f>'Marks per Question (fill in)'!U195</f>
        <v>4</v>
      </c>
      <c r="AP28" s="46">
        <f>'Marks per Question (fill in)'!Z195</f>
        <v>2</v>
      </c>
      <c r="AQ28" s="46">
        <f>'Marks per Question (fill in)'!E223</f>
        <v>1</v>
      </c>
      <c r="AR28" s="46">
        <f>'Marks per Question (fill in)'!K223</f>
        <v>2</v>
      </c>
      <c r="AS28" s="46">
        <f>'Marks per Question (fill in)'!P223</f>
        <v>0</v>
      </c>
      <c r="AT28" s="46">
        <f>'Marks per Question (fill in)'!U223</f>
        <v>1</v>
      </c>
      <c r="AU28" s="44">
        <f>'Marks per Question (fill in)'!Z223</f>
        <v>1</v>
      </c>
      <c r="AV28" s="18"/>
      <c r="AW28" s="18"/>
      <c r="AX28" s="18"/>
      <c r="AY28" s="18"/>
      <c r="AZ28" s="18"/>
    </row>
    <row r="29" spans="1:52" ht="18.5" x14ac:dyDescent="0.55000000000000004">
      <c r="A29" s="18"/>
      <c r="B29" s="18"/>
      <c r="C29" s="42">
        <v>23</v>
      </c>
      <c r="D29" s="43">
        <f t="shared" si="1"/>
        <v>61.25</v>
      </c>
      <c r="E29" s="53" t="s">
        <v>95</v>
      </c>
      <c r="F29" s="54"/>
      <c r="G29" s="45">
        <v>4</v>
      </c>
      <c r="H29" s="46">
        <f>'Marks per Question (fill in)'!E28</f>
        <v>0</v>
      </c>
      <c r="I29" s="46">
        <f>'Marks per Question (fill in)'!K28</f>
        <v>1</v>
      </c>
      <c r="J29" s="46">
        <f>'Marks per Question (fill in)'!P28</f>
        <v>2</v>
      </c>
      <c r="K29" s="46">
        <f>'Marks per Question (fill in)'!U28</f>
        <v>3</v>
      </c>
      <c r="L29" s="46">
        <f>'Marks per Question (fill in)'!Z28</f>
        <v>4</v>
      </c>
      <c r="M29" s="46">
        <f>'Marks per Question (fill in)'!E56</f>
        <v>4</v>
      </c>
      <c r="N29" s="46">
        <f>'Marks per Question (fill in)'!K56</f>
        <v>4</v>
      </c>
      <c r="O29" s="46">
        <f>'Marks per Question (fill in)'!P56</f>
        <v>4</v>
      </c>
      <c r="P29" s="46">
        <f>'Marks per Question (fill in)'!U56</f>
        <v>0</v>
      </c>
      <c r="Q29" s="46">
        <f>'Marks per Question (fill in)'!Z56</f>
        <v>0</v>
      </c>
      <c r="R29" s="46">
        <f>'Marks per Question (fill in)'!E84</f>
        <v>1</v>
      </c>
      <c r="S29" s="46">
        <f>'Marks per Question (fill in)'!K84</f>
        <v>1</v>
      </c>
      <c r="T29" s="46">
        <f>'Marks per Question (fill in)'!P84</f>
        <v>1</v>
      </c>
      <c r="U29" s="46">
        <f>'Marks per Question (fill in)'!U84</f>
        <v>4</v>
      </c>
      <c r="V29" s="46">
        <f>'Marks per Question (fill in)'!Z84</f>
        <v>1</v>
      </c>
      <c r="W29" s="46">
        <f>'Marks per Question (fill in)'!E112</f>
        <v>0</v>
      </c>
      <c r="X29" s="46">
        <f>'Marks per Question (fill in)'!K112</f>
        <v>4</v>
      </c>
      <c r="Y29" s="46">
        <f>'Marks per Question (fill in)'!P112</f>
        <v>1</v>
      </c>
      <c r="Z29" s="46">
        <f>'Marks per Question (fill in)'!U112</f>
        <v>1</v>
      </c>
      <c r="AA29" s="46">
        <f>'Marks per Question (fill in)'!Z112</f>
        <v>1</v>
      </c>
      <c r="AB29" s="46">
        <f>'Marks per Question (fill in)'!E140</f>
        <v>1</v>
      </c>
      <c r="AC29" s="46">
        <f>'Marks per Question (fill in)'!K140</f>
        <v>0</v>
      </c>
      <c r="AD29" s="46">
        <f>'Marks per Question (fill in)'!P140</f>
        <v>1</v>
      </c>
      <c r="AE29" s="46">
        <f>'Marks per Question (fill in)'!U140</f>
        <v>0</v>
      </c>
      <c r="AF29" s="46">
        <f>'Marks per Question (fill in)'!Z140</f>
        <v>1</v>
      </c>
      <c r="AG29" s="46">
        <f>'Marks per Question (fill in)'!E168</f>
        <v>1</v>
      </c>
      <c r="AH29" s="46">
        <f>'Marks per Question (fill in)'!K168</f>
        <v>2</v>
      </c>
      <c r="AI29" s="46">
        <f>'Marks per Question (fill in)'!P168</f>
        <v>4</v>
      </c>
      <c r="AJ29" s="46">
        <f>'Marks per Question (fill in)'!U168</f>
        <v>0</v>
      </c>
      <c r="AK29" s="46">
        <f>'Marks per Question (fill in)'!Z168</f>
        <v>0</v>
      </c>
      <c r="AL29" s="46">
        <f>'Marks per Question (fill in)'!E196</f>
        <v>1</v>
      </c>
      <c r="AM29" s="46">
        <f>'Marks per Question (fill in)'!K196</f>
        <v>1</v>
      </c>
      <c r="AN29" s="46">
        <f>'Marks per Question (fill in)'!P196</f>
        <v>4</v>
      </c>
      <c r="AO29" s="46">
        <f>'Marks per Question (fill in)'!U196</f>
        <v>1</v>
      </c>
      <c r="AP29" s="46">
        <f>'Marks per Question (fill in)'!Z196</f>
        <v>4</v>
      </c>
      <c r="AQ29" s="46">
        <f>'Marks per Question (fill in)'!E224</f>
        <v>1</v>
      </c>
      <c r="AR29" s="46">
        <f>'Marks per Question (fill in)'!K224</f>
        <v>0</v>
      </c>
      <c r="AS29" s="46">
        <f>'Marks per Question (fill in)'!P224</f>
        <v>1</v>
      </c>
      <c r="AT29" s="46">
        <f>'Marks per Question (fill in)'!U224</f>
        <v>1</v>
      </c>
      <c r="AU29" s="44">
        <f>'Marks per Question (fill in)'!Z224</f>
        <v>1</v>
      </c>
      <c r="AV29" s="18"/>
      <c r="AW29" s="18"/>
      <c r="AX29" s="18"/>
      <c r="AY29" s="18"/>
      <c r="AZ29" s="18"/>
    </row>
    <row r="30" spans="1:52" ht="18.5" x14ac:dyDescent="0.55000000000000004">
      <c r="A30" s="18"/>
      <c r="B30" s="18"/>
      <c r="C30" s="47">
        <v>24</v>
      </c>
      <c r="D30" s="48">
        <f t="shared" si="1"/>
        <v>47.5</v>
      </c>
      <c r="E30" s="55" t="s">
        <v>96</v>
      </c>
      <c r="F30" s="56" t="s">
        <v>97</v>
      </c>
      <c r="G30" s="57">
        <v>4</v>
      </c>
      <c r="H30" s="58">
        <f>'Marks per Question (fill in)'!E29</f>
        <v>0</v>
      </c>
      <c r="I30" s="58">
        <f>'Marks per Question (fill in)'!K29</f>
        <v>1</v>
      </c>
      <c r="J30" s="58">
        <f>'Marks per Question (fill in)'!P29</f>
        <v>2</v>
      </c>
      <c r="K30" s="58">
        <f>'Marks per Question (fill in)'!U29</f>
        <v>3</v>
      </c>
      <c r="L30" s="58">
        <f>'Marks per Question (fill in)'!Z29</f>
        <v>4</v>
      </c>
      <c r="M30" s="58">
        <f>'Marks per Question (fill in)'!E57</f>
        <v>4</v>
      </c>
      <c r="N30" s="58">
        <f>'Marks per Question (fill in)'!K57</f>
        <v>4</v>
      </c>
      <c r="O30" s="58">
        <f>'Marks per Question (fill in)'!P57</f>
        <v>4</v>
      </c>
      <c r="P30" s="58">
        <f>'Marks per Question (fill in)'!U57</f>
        <v>0</v>
      </c>
      <c r="Q30" s="58">
        <f>'Marks per Question (fill in)'!Z57</f>
        <v>0</v>
      </c>
      <c r="R30" s="58">
        <f>'Marks per Question (fill in)'!E85</f>
        <v>3</v>
      </c>
      <c r="S30" s="58">
        <f>'Marks per Question (fill in)'!K85</f>
        <v>1</v>
      </c>
      <c r="T30" s="58">
        <f>'Marks per Question (fill in)'!P85</f>
        <v>3</v>
      </c>
      <c r="U30" s="58">
        <f>'Marks per Question (fill in)'!U85</f>
        <v>2</v>
      </c>
      <c r="V30" s="58">
        <f>'Marks per Question (fill in)'!Z85</f>
        <v>4</v>
      </c>
      <c r="W30" s="58">
        <f>'Marks per Question (fill in)'!E113</f>
        <v>0</v>
      </c>
      <c r="X30" s="58">
        <f>'Marks per Question (fill in)'!K113</f>
        <v>0</v>
      </c>
      <c r="Y30" s="58">
        <f>'Marks per Question (fill in)'!P113</f>
        <v>3</v>
      </c>
      <c r="Z30" s="58">
        <f>'Marks per Question (fill in)'!U113</f>
        <v>4</v>
      </c>
      <c r="AA30" s="58">
        <f>'Marks per Question (fill in)'!Z113</f>
        <v>3</v>
      </c>
      <c r="AB30" s="58">
        <f>'Marks per Question (fill in)'!E141</f>
        <v>1</v>
      </c>
      <c r="AC30" s="58">
        <f>'Marks per Question (fill in)'!K141</f>
        <v>4</v>
      </c>
      <c r="AD30" s="58">
        <f>'Marks per Question (fill in)'!P141</f>
        <v>3</v>
      </c>
      <c r="AE30" s="58">
        <f>'Marks per Question (fill in)'!U141</f>
        <v>0</v>
      </c>
      <c r="AF30" s="58">
        <f>'Marks per Question (fill in)'!Z141</f>
        <v>1</v>
      </c>
      <c r="AG30" s="58">
        <f>'Marks per Question (fill in)'!E169</f>
        <v>2</v>
      </c>
      <c r="AH30" s="58">
        <f>'Marks per Question (fill in)'!K169</f>
        <v>2</v>
      </c>
      <c r="AI30" s="58">
        <f>'Marks per Question (fill in)'!P169</f>
        <v>1</v>
      </c>
      <c r="AJ30" s="58">
        <f>'Marks per Question (fill in)'!U169</f>
        <v>1</v>
      </c>
      <c r="AK30" s="58">
        <f>'Marks per Question (fill in)'!Z169</f>
        <v>1</v>
      </c>
      <c r="AL30" s="58">
        <f>'Marks per Question (fill in)'!E197</f>
        <v>3</v>
      </c>
      <c r="AM30" s="58">
        <f>'Marks per Question (fill in)'!K197</f>
        <v>3</v>
      </c>
      <c r="AN30" s="58">
        <f>'Marks per Question (fill in)'!P197</f>
        <v>3</v>
      </c>
      <c r="AO30" s="58">
        <f>'Marks per Question (fill in)'!U197</f>
        <v>1</v>
      </c>
      <c r="AP30" s="58">
        <f>'Marks per Question (fill in)'!Z197</f>
        <v>1</v>
      </c>
      <c r="AQ30" s="58">
        <f>'Marks per Question (fill in)'!E225</f>
        <v>2</v>
      </c>
      <c r="AR30" s="58">
        <f>'Marks per Question (fill in)'!K225</f>
        <v>3</v>
      </c>
      <c r="AS30" s="58">
        <f>'Marks per Question (fill in)'!P225</f>
        <v>1</v>
      </c>
      <c r="AT30" s="58">
        <f>'Marks per Question (fill in)'!U225</f>
        <v>3</v>
      </c>
      <c r="AU30" s="49">
        <f>'Marks per Question (fill in)'!Z225</f>
        <v>3</v>
      </c>
      <c r="AV30" s="18"/>
      <c r="AW30" s="18"/>
      <c r="AX30" s="18"/>
      <c r="AY30" s="18"/>
      <c r="AZ30" s="18"/>
    </row>
    <row r="31" spans="1:52" s="50" customFormat="1" ht="22" x14ac:dyDescent="0.65">
      <c r="A31" s="18"/>
      <c r="B31" s="18"/>
      <c r="C31" s="18"/>
      <c r="D31" s="103" t="s">
        <v>20</v>
      </c>
      <c r="E31" s="104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x14ac:dyDescent="0.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x14ac:dyDescent="0.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x14ac:dyDescent="0.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x14ac:dyDescent="0.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x14ac:dyDescent="0.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x14ac:dyDescent="0.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x14ac:dyDescent="0.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x14ac:dyDescent="0.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x14ac:dyDescent="0.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</sheetData>
  <mergeCells count="3">
    <mergeCell ref="D31:E31"/>
    <mergeCell ref="B2:E3"/>
    <mergeCell ref="H3:AU3"/>
  </mergeCells>
  <conditionalFormatting sqref="AW7:AW30">
    <cfRule type="iconSet" priority="633">
      <iconSet showValue="0">
        <cfvo type="percent" val="0"/>
        <cfvo type="percent" val="50"/>
        <cfvo type="percent" val="67"/>
      </iconSet>
    </cfRule>
  </conditionalFormatting>
  <conditionalFormatting sqref="H7:AU30">
    <cfRule type="cellIs" dxfId="666" priority="13" operator="equal">
      <formula>0</formula>
    </cfRule>
    <cfRule type="cellIs" dxfId="665" priority="12" operator="equal">
      <formula>1</formula>
    </cfRule>
  </conditionalFormatting>
  <conditionalFormatting sqref="H12:AU12">
    <cfRule type="cellIs" dxfId="664" priority="11" operator="equal">
      <formula>2</formula>
    </cfRule>
  </conditionalFormatting>
  <conditionalFormatting sqref="H7:AU11 H13:AU30">
    <cfRule type="cellIs" dxfId="663" priority="10" operator="equal">
      <formula>2</formula>
    </cfRule>
  </conditionalFormatting>
  <conditionalFormatting sqref="H7:AU7 H9:AU9 H16:AU16 H19:AU19 H23:AU23 H25:AU25">
    <cfRule type="cellIs" dxfId="662" priority="9" operator="equal">
      <formula>3</formula>
    </cfRule>
  </conditionalFormatting>
  <conditionalFormatting sqref="H8:AU8 H10:AU11 H13:AU15 H17:AU18 H20:AU22 H24:AU24 H26:AU30">
    <cfRule type="cellIs" dxfId="661" priority="8" operator="equal">
      <formula>3</formula>
    </cfRule>
  </conditionalFormatting>
  <conditionalFormatting sqref="H8:AU8 H10:AU11 H13:AU13 H24:AU24 H29:AU30 H26:AU27">
    <cfRule type="cellIs" dxfId="660" priority="7" operator="equal">
      <formula>4</formula>
    </cfRule>
  </conditionalFormatting>
  <conditionalFormatting sqref="H14:AU15 H17:AU18 H20:AU22 H28:AU28">
    <cfRule type="cellIs" dxfId="659" priority="6" operator="equal">
      <formula>4</formula>
    </cfRule>
  </conditionalFormatting>
  <conditionalFormatting sqref="H14:AU15 H20:AU21 H28:AU28">
    <cfRule type="cellIs" dxfId="658" priority="5" operator="equal">
      <formula>5</formula>
    </cfRule>
  </conditionalFormatting>
  <conditionalFormatting sqref="H17:AU18 H22:AU22">
    <cfRule type="cellIs" dxfId="657" priority="4" operator="equal">
      <formula>5</formula>
    </cfRule>
  </conditionalFormatting>
  <conditionalFormatting sqref="H18:AU18 H22:AU22">
    <cfRule type="cellIs" dxfId="656" priority="3" operator="equal">
      <formula>6</formula>
    </cfRule>
  </conditionalFormatting>
  <conditionalFormatting sqref="H17:AU17">
    <cfRule type="cellIs" dxfId="654" priority="2" operator="equal">
      <formula>6</formula>
    </cfRule>
    <cfRule type="cellIs" dxfId="655" priority="1" operator="equal">
      <formula>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32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2"/>
  <sheetViews>
    <sheetView topLeftCell="C1" zoomScale="85" zoomScaleNormal="85" workbookViewId="0">
      <selection activeCell="C4" sqref="C4:C14"/>
    </sheetView>
  </sheetViews>
  <sheetFormatPr defaultRowHeight="17" x14ac:dyDescent="0.5"/>
  <cols>
    <col min="1" max="1" width="6.54296875" style="11" customWidth="1"/>
    <col min="2" max="2" width="9.36328125" style="11" customWidth="1"/>
    <col min="3" max="3" width="34.81640625" style="11" customWidth="1"/>
    <col min="4" max="4" width="25.08984375" style="11" customWidth="1"/>
    <col min="5" max="5" width="7.26953125" style="11" customWidth="1"/>
    <col min="6" max="45" width="4.90625" style="11" customWidth="1"/>
    <col min="46" max="16384" width="8.7265625" style="11"/>
  </cols>
  <sheetData>
    <row r="1" spans="1:45" ht="22.5" customHeight="1" x14ac:dyDescent="0.5">
      <c r="C1" s="112" t="s">
        <v>66</v>
      </c>
      <c r="D1" s="112"/>
      <c r="E1" s="59" t="s">
        <v>5</v>
      </c>
      <c r="F1" s="60" t="str">
        <f>VLOOKUP(F2,Table1[],2,TRUE)</f>
        <v>U</v>
      </c>
      <c r="G1" s="61">
        <f>VLOOKUP(G2,Table1[],2,TRUE)</f>
        <v>4</v>
      </c>
      <c r="H1" s="61">
        <f>VLOOKUP(H2,Table1[],2,TRUE)</f>
        <v>6</v>
      </c>
      <c r="I1" s="61">
        <f>VLOOKUP(I2,Table1[],2,TRUE)</f>
        <v>8</v>
      </c>
      <c r="J1" s="61">
        <f>VLOOKUP(J2,Table1[],2,TRUE)</f>
        <v>9</v>
      </c>
      <c r="K1" s="61">
        <f>VLOOKUP(K2,Table1[],2,TRUE)</f>
        <v>9</v>
      </c>
      <c r="L1" s="61">
        <f>VLOOKUP(L2,Table1[],2,TRUE)</f>
        <v>9</v>
      </c>
      <c r="M1" s="61">
        <f>VLOOKUP(M2,Table1[],2,TRUE)</f>
        <v>9</v>
      </c>
      <c r="N1" s="61">
        <f>VLOOKUP(N2,Table1[],2,TRUE)</f>
        <v>7</v>
      </c>
      <c r="O1" s="61">
        <f>VLOOKUP(O2,Table1[],2,TRUE)</f>
        <v>6</v>
      </c>
      <c r="P1" s="62">
        <f>VLOOKUP(P2,Table1[],2,TRUE)</f>
        <v>5</v>
      </c>
      <c r="Q1" s="60">
        <f>VLOOKUP(Q2,Table1[],2,TRUE)</f>
        <v>6</v>
      </c>
      <c r="R1" s="61">
        <f>VLOOKUP(R2,Table1[],2,TRUE)</f>
        <v>8</v>
      </c>
      <c r="S1" s="61">
        <f>VLOOKUP(S2,Table1[],2,TRUE)</f>
        <v>7</v>
      </c>
      <c r="T1" s="61">
        <f>VLOOKUP(T2,Table1[],2,TRUE)</f>
        <v>7</v>
      </c>
      <c r="U1" s="61">
        <f>VLOOKUP(U2,Table1[],2,TRUE)</f>
        <v>4</v>
      </c>
      <c r="V1" s="61">
        <f>VLOOKUP(V2,Table1[],2,TRUE)</f>
        <v>8</v>
      </c>
      <c r="W1" s="61">
        <f>VLOOKUP(W2,Table1[],2,TRUE)</f>
        <v>7</v>
      </c>
      <c r="X1" s="61">
        <f>VLOOKUP(X2,Table1[],2,TRUE)</f>
        <v>7</v>
      </c>
      <c r="Y1" s="61">
        <f>VLOOKUP(Y2,Table1[],2,TRUE)</f>
        <v>6</v>
      </c>
      <c r="Z1" s="61">
        <f>VLOOKUP(Z2,Table1[],2,TRUE)</f>
        <v>7</v>
      </c>
      <c r="AA1" s="61">
        <f>VLOOKUP(AA2,Table1[],2,TRUE)</f>
        <v>5</v>
      </c>
      <c r="AB1" s="61">
        <f>VLOOKUP(AB2,Table1[],2,TRUE)</f>
        <v>8</v>
      </c>
      <c r="AC1" s="61">
        <f>VLOOKUP(AC2,Table1[],2,TRUE)</f>
        <v>5</v>
      </c>
      <c r="AD1" s="61">
        <f>VLOOKUP(AD2,Table1[],2,TRUE)</f>
        <v>7</v>
      </c>
      <c r="AE1" s="61">
        <f>VLOOKUP(AE2,Table1[],2,TRUE)</f>
        <v>4</v>
      </c>
      <c r="AF1" s="61">
        <f>VLOOKUP(AF2,Table1[],2,TRUE)</f>
        <v>7</v>
      </c>
      <c r="AG1" s="61">
        <f>VLOOKUP(AG2,Table1[],2,TRUE)</f>
        <v>9</v>
      </c>
      <c r="AH1" s="61">
        <f>VLOOKUP(AH2,Table1[],2,TRUE)</f>
        <v>4</v>
      </c>
      <c r="AI1" s="61">
        <f>VLOOKUP(AI2,Table1[],2,TRUE)</f>
        <v>6</v>
      </c>
      <c r="AJ1" s="61">
        <f>VLOOKUP(AJ2,Table1[],2,TRUE)</f>
        <v>5</v>
      </c>
      <c r="AK1" s="61">
        <f>VLOOKUP(AK2,Table1[],2,TRUE)</f>
        <v>5</v>
      </c>
      <c r="AL1" s="61">
        <f>VLOOKUP(AL2,Table1[],2,TRUE)</f>
        <v>9</v>
      </c>
      <c r="AM1" s="61">
        <f>VLOOKUP(AM2,Table1[],2,TRUE)</f>
        <v>6</v>
      </c>
      <c r="AN1" s="61">
        <f>VLOOKUP(AN2,Table1[],2,TRUE)</f>
        <v>8</v>
      </c>
      <c r="AO1" s="63">
        <f>VLOOKUP(AO2,Table1[],2,TRUE)</f>
        <v>5</v>
      </c>
      <c r="AP1" s="63">
        <f>VLOOKUP(AP2,Table1[],2,TRUE)</f>
        <v>4</v>
      </c>
      <c r="AQ1" s="63">
        <f>VLOOKUP(AQ2,Table1[],2,TRUE)</f>
        <v>4</v>
      </c>
      <c r="AR1" s="63">
        <f>VLOOKUP(AR2,Table1[],2,TRUE)</f>
        <v>5</v>
      </c>
      <c r="AS1" s="63">
        <f>VLOOKUP(AS2,Table1[],2,TRUE)</f>
        <v>6</v>
      </c>
    </row>
    <row r="2" spans="1:45" ht="22.5" customHeight="1" x14ac:dyDescent="0.5">
      <c r="D2" s="64">
        <f>AVERAGE(F2:AN2)</f>
        <v>55.342857142857142</v>
      </c>
      <c r="E2" s="65">
        <f>SUM(E4:E27)</f>
        <v>100</v>
      </c>
      <c r="F2" s="65">
        <f t="shared" ref="E2:AS2" si="0">SUM(F4:F27)</f>
        <v>0</v>
      </c>
      <c r="G2" s="65">
        <f t="shared" si="0"/>
        <v>24</v>
      </c>
      <c r="H2" s="65">
        <f t="shared" si="0"/>
        <v>48</v>
      </c>
      <c r="I2" s="65">
        <f t="shared" si="0"/>
        <v>71</v>
      </c>
      <c r="J2" s="65">
        <f t="shared" si="0"/>
        <v>88</v>
      </c>
      <c r="K2" s="65">
        <f t="shared" si="0"/>
        <v>96</v>
      </c>
      <c r="L2" s="65">
        <f t="shared" si="0"/>
        <v>99</v>
      </c>
      <c r="M2" s="65">
        <f t="shared" si="0"/>
        <v>100</v>
      </c>
      <c r="N2" s="65">
        <f t="shared" si="0"/>
        <v>60</v>
      </c>
      <c r="O2" s="65">
        <f t="shared" si="0"/>
        <v>43</v>
      </c>
      <c r="P2" s="65">
        <f t="shared" si="0"/>
        <v>39</v>
      </c>
      <c r="Q2" s="65">
        <f t="shared" si="0"/>
        <v>42</v>
      </c>
      <c r="R2" s="65">
        <f t="shared" si="0"/>
        <v>73</v>
      </c>
      <c r="S2" s="65">
        <f t="shared" si="0"/>
        <v>66</v>
      </c>
      <c r="T2" s="65">
        <f t="shared" si="0"/>
        <v>63</v>
      </c>
      <c r="U2" s="65">
        <f t="shared" si="0"/>
        <v>18</v>
      </c>
      <c r="V2" s="65">
        <f t="shared" si="0"/>
        <v>72</v>
      </c>
      <c r="W2" s="65">
        <f t="shared" si="0"/>
        <v>58</v>
      </c>
      <c r="X2" s="65">
        <f t="shared" si="0"/>
        <v>65</v>
      </c>
      <c r="Y2" s="65">
        <f t="shared" si="0"/>
        <v>49</v>
      </c>
      <c r="Z2" s="65">
        <f t="shared" si="0"/>
        <v>60</v>
      </c>
      <c r="AA2" s="65">
        <f t="shared" si="0"/>
        <v>34</v>
      </c>
      <c r="AB2" s="65">
        <f t="shared" si="0"/>
        <v>70</v>
      </c>
      <c r="AC2" s="65">
        <f t="shared" si="0"/>
        <v>29</v>
      </c>
      <c r="AD2" s="65">
        <f t="shared" si="0"/>
        <v>66</v>
      </c>
      <c r="AE2" s="65">
        <f t="shared" si="0"/>
        <v>20</v>
      </c>
      <c r="AF2" s="65">
        <f t="shared" si="0"/>
        <v>63</v>
      </c>
      <c r="AG2" s="65">
        <f t="shared" si="0"/>
        <v>85</v>
      </c>
      <c r="AH2" s="65">
        <f t="shared" si="0"/>
        <v>19</v>
      </c>
      <c r="AI2" s="65">
        <f t="shared" si="0"/>
        <v>46</v>
      </c>
      <c r="AJ2" s="65">
        <f t="shared" si="0"/>
        <v>31</v>
      </c>
      <c r="AK2" s="65">
        <f t="shared" si="0"/>
        <v>36</v>
      </c>
      <c r="AL2" s="65">
        <f t="shared" si="0"/>
        <v>83</v>
      </c>
      <c r="AM2" s="65">
        <f t="shared" si="0"/>
        <v>48</v>
      </c>
      <c r="AN2" s="65">
        <f t="shared" si="0"/>
        <v>73</v>
      </c>
      <c r="AO2" s="65">
        <f t="shared" si="0"/>
        <v>29</v>
      </c>
      <c r="AP2" s="65">
        <f t="shared" si="0"/>
        <v>28</v>
      </c>
      <c r="AQ2" s="65">
        <f t="shared" si="0"/>
        <v>21</v>
      </c>
      <c r="AR2" s="65">
        <f t="shared" si="0"/>
        <v>37</v>
      </c>
      <c r="AS2" s="65">
        <f t="shared" si="0"/>
        <v>46</v>
      </c>
    </row>
    <row r="3" spans="1:45" s="73" customFormat="1" ht="70" customHeight="1" x14ac:dyDescent="0.5">
      <c r="A3" s="66" t="s">
        <v>24</v>
      </c>
      <c r="B3" s="67" t="s">
        <v>18</v>
      </c>
      <c r="C3" s="66" t="s">
        <v>3</v>
      </c>
      <c r="D3" s="68" t="s">
        <v>4</v>
      </c>
      <c r="E3" s="69" t="s">
        <v>2</v>
      </c>
      <c r="F3" s="70" t="str">
        <f>'Register (fill in)'!B3</f>
        <v>Student A</v>
      </c>
      <c r="G3" s="71" t="str">
        <f>'Register (fill in)'!B4</f>
        <v>Student B</v>
      </c>
      <c r="H3" s="71" t="str">
        <f>'Register (fill in)'!B5</f>
        <v>Student C</v>
      </c>
      <c r="I3" s="71" t="str">
        <f>'Register (fill in)'!B6</f>
        <v>Student D</v>
      </c>
      <c r="J3" s="71" t="str">
        <f>'Register (fill in)'!B7</f>
        <v>Student E</v>
      </c>
      <c r="K3" s="71" t="str">
        <f>'Register (fill in)'!B8</f>
        <v>Student F</v>
      </c>
      <c r="L3" s="71" t="str">
        <f>'Register (fill in)'!B9</f>
        <v>Student G</v>
      </c>
      <c r="M3" s="71" t="str">
        <f>'Register (fill in)'!B10</f>
        <v>Student H</v>
      </c>
      <c r="N3" s="71" t="str">
        <f>'Register (fill in)'!B11</f>
        <v>Student I</v>
      </c>
      <c r="O3" s="71" t="str">
        <f>'Register (fill in)'!B12</f>
        <v>Student J</v>
      </c>
      <c r="P3" s="72" t="str">
        <f>'Register (fill in)'!B13</f>
        <v>Student K</v>
      </c>
      <c r="Q3" s="70" t="str">
        <f>'Register (fill in)'!B14</f>
        <v>Student L</v>
      </c>
      <c r="R3" s="71" t="str">
        <f>'Register (fill in)'!B15</f>
        <v>Student M</v>
      </c>
      <c r="S3" s="71" t="str">
        <f>'Register (fill in)'!B16</f>
        <v>Student N</v>
      </c>
      <c r="T3" s="71" t="str">
        <f>'Register (fill in)'!B17</f>
        <v>Student O</v>
      </c>
      <c r="U3" s="71" t="str">
        <f>'Register (fill in)'!B18</f>
        <v>Student P</v>
      </c>
      <c r="V3" s="71" t="str">
        <f>'Register (fill in)'!B19</f>
        <v>Student Q</v>
      </c>
      <c r="W3" s="71" t="str">
        <f>'Register (fill in)'!B20</f>
        <v>Student R</v>
      </c>
      <c r="X3" s="71" t="str">
        <f>'Register (fill in)'!B21</f>
        <v>Student S</v>
      </c>
      <c r="Y3" s="71" t="str">
        <f>'Register (fill in)'!B22</f>
        <v>Student T</v>
      </c>
      <c r="Z3" s="71" t="str">
        <f>'Register (fill in)'!B23</f>
        <v>Student U</v>
      </c>
      <c r="AA3" s="71" t="str">
        <f>'Register (fill in)'!B24</f>
        <v>Student V</v>
      </c>
      <c r="AB3" s="71" t="str">
        <f>'Register (fill in)'!B25</f>
        <v>Student W</v>
      </c>
      <c r="AC3" s="71" t="str">
        <f>'Register (fill in)'!B26</f>
        <v>Student X</v>
      </c>
      <c r="AD3" s="71" t="str">
        <f>'Register (fill in)'!B27</f>
        <v>Student Y</v>
      </c>
      <c r="AE3" s="71" t="str">
        <f>'Register (fill in)'!B28</f>
        <v>Student Z</v>
      </c>
      <c r="AF3" s="71" t="str">
        <f>'Register (fill in)'!B29</f>
        <v>Student AA</v>
      </c>
      <c r="AG3" s="71" t="str">
        <f>'Register (fill in)'!B30</f>
        <v>Student AB</v>
      </c>
      <c r="AH3" s="71" t="str">
        <f>'Register (fill in)'!B31</f>
        <v>Student AC</v>
      </c>
      <c r="AI3" s="71" t="str">
        <f>'Register (fill in)'!B32</f>
        <v>Student AD</v>
      </c>
      <c r="AJ3" s="71" t="str">
        <f>'Register (fill in)'!B33</f>
        <v>Student AE</v>
      </c>
      <c r="AK3" s="71" t="str">
        <f>'Register (fill in)'!B34</f>
        <v>Student AF</v>
      </c>
      <c r="AL3" s="71" t="str">
        <f>'Register (fill in)'!B35</f>
        <v>Student AG</v>
      </c>
      <c r="AM3" s="71" t="str">
        <f>'Register (fill in)'!B36</f>
        <v>Student AH</v>
      </c>
      <c r="AN3" s="71" t="str">
        <f>'Register (fill in)'!B37</f>
        <v>Student AI</v>
      </c>
      <c r="AO3" s="71" t="str">
        <f>'Register (fill in)'!B38</f>
        <v>Student AJ</v>
      </c>
      <c r="AP3" s="71" t="str">
        <f>'Register (fill in)'!B39</f>
        <v>Student AK</v>
      </c>
      <c r="AQ3" s="71" t="str">
        <f>'Register (fill in)'!B40</f>
        <v>Student AL</v>
      </c>
      <c r="AR3" s="71" t="str">
        <f>'Register (fill in)'!B41</f>
        <v>Student AM</v>
      </c>
      <c r="AS3" s="71" t="str">
        <f>'Register (fill in)'!B42</f>
        <v>Student AN</v>
      </c>
    </row>
    <row r="4" spans="1:45" s="73" customFormat="1" ht="17.5" customHeight="1" x14ac:dyDescent="0.55000000000000004">
      <c r="A4" s="40">
        <v>1</v>
      </c>
      <c r="B4" s="74">
        <f>100-AVERAGE(F4:AS4)/E4*100</f>
        <v>41.666666666666664</v>
      </c>
      <c r="C4" s="51" t="s">
        <v>67</v>
      </c>
      <c r="D4" s="52"/>
      <c r="E4" s="75">
        <f>'Class Analysis'!G7</f>
        <v>3</v>
      </c>
      <c r="F4" s="41">
        <f>'Class Analysis'!H7</f>
        <v>0</v>
      </c>
      <c r="G4" s="41">
        <f>'Class Analysis'!I7</f>
        <v>1</v>
      </c>
      <c r="H4" s="41">
        <f>'Class Analysis'!J7</f>
        <v>2</v>
      </c>
      <c r="I4" s="41">
        <f>'Class Analysis'!K7</f>
        <v>3</v>
      </c>
      <c r="J4" s="41">
        <f>'Class Analysis'!L7</f>
        <v>3</v>
      </c>
      <c r="K4" s="41">
        <f>'Class Analysis'!M7</f>
        <v>3</v>
      </c>
      <c r="L4" s="41">
        <f>'Class Analysis'!N7</f>
        <v>3</v>
      </c>
      <c r="M4" s="41">
        <f>'Class Analysis'!O7</f>
        <v>3</v>
      </c>
      <c r="N4" s="41">
        <f>'Class Analysis'!P7</f>
        <v>3</v>
      </c>
      <c r="O4" s="41">
        <f>'Class Analysis'!Q7</f>
        <v>2</v>
      </c>
      <c r="P4" s="41">
        <f>'Class Analysis'!R7</f>
        <v>0</v>
      </c>
      <c r="Q4" s="41">
        <f>'Class Analysis'!S7</f>
        <v>2</v>
      </c>
      <c r="R4" s="41">
        <f>'Class Analysis'!T7</f>
        <v>3</v>
      </c>
      <c r="S4" s="41">
        <f>'Class Analysis'!U7</f>
        <v>0</v>
      </c>
      <c r="T4" s="41">
        <f>'Class Analysis'!V7</f>
        <v>0</v>
      </c>
      <c r="U4" s="41">
        <f>'Class Analysis'!W7</f>
        <v>2</v>
      </c>
      <c r="V4" s="41">
        <f>'Class Analysis'!X7</f>
        <v>3</v>
      </c>
      <c r="W4" s="41">
        <f>'Class Analysis'!Y7</f>
        <v>2</v>
      </c>
      <c r="X4" s="41">
        <f>'Class Analysis'!Z7</f>
        <v>2</v>
      </c>
      <c r="Y4" s="41">
        <f>'Class Analysis'!AA7</f>
        <v>2</v>
      </c>
      <c r="Z4" s="41">
        <f>'Class Analysis'!AB7</f>
        <v>3</v>
      </c>
      <c r="AA4" s="41">
        <f>'Class Analysis'!AC7</f>
        <v>0</v>
      </c>
      <c r="AB4" s="41">
        <f>'Class Analysis'!AD7</f>
        <v>3</v>
      </c>
      <c r="AC4" s="41">
        <f>'Class Analysis'!AE7</f>
        <v>0</v>
      </c>
      <c r="AD4" s="41">
        <f>'Class Analysis'!AF7</f>
        <v>3</v>
      </c>
      <c r="AE4" s="41">
        <f>'Class Analysis'!AG7</f>
        <v>0</v>
      </c>
      <c r="AF4" s="41">
        <f>'Class Analysis'!AH7</f>
        <v>2</v>
      </c>
      <c r="AG4" s="41">
        <f>'Class Analysis'!AI7</f>
        <v>3</v>
      </c>
      <c r="AH4" s="41">
        <f>'Class Analysis'!AJ7</f>
        <v>1</v>
      </c>
      <c r="AI4" s="41">
        <f>'Class Analysis'!AK7</f>
        <v>0</v>
      </c>
      <c r="AJ4" s="41">
        <f>'Class Analysis'!AL7</f>
        <v>2</v>
      </c>
      <c r="AK4" s="41">
        <f>'Class Analysis'!AM7</f>
        <v>2</v>
      </c>
      <c r="AL4" s="41">
        <f>'Class Analysis'!AN7</f>
        <v>3</v>
      </c>
      <c r="AM4" s="41">
        <f>'Class Analysis'!AO7</f>
        <v>1</v>
      </c>
      <c r="AN4" s="41">
        <f>'Class Analysis'!AP7</f>
        <v>3</v>
      </c>
      <c r="AO4" s="41">
        <f>'Class Analysis'!AQ7</f>
        <v>0</v>
      </c>
      <c r="AP4" s="41">
        <f>'Class Analysis'!AR7</f>
        <v>1</v>
      </c>
      <c r="AQ4" s="41">
        <f>'Class Analysis'!AS7</f>
        <v>1</v>
      </c>
      <c r="AR4" s="41">
        <f>'Class Analysis'!AT7</f>
        <v>1</v>
      </c>
      <c r="AS4" s="39">
        <f>'Class Analysis'!AU7</f>
        <v>2</v>
      </c>
    </row>
    <row r="5" spans="1:45" s="73" customFormat="1" ht="17.5" customHeight="1" x14ac:dyDescent="0.55000000000000004">
      <c r="A5" s="45">
        <v>2</v>
      </c>
      <c r="B5" s="76">
        <f t="shared" ref="B5:B27" si="1">100-AVERAGE(F5:AS5)/E5*100</f>
        <v>45.625000000000007</v>
      </c>
      <c r="C5" s="53" t="s">
        <v>68</v>
      </c>
      <c r="D5" s="54" t="s">
        <v>69</v>
      </c>
      <c r="E5" s="77">
        <f>'Class Analysis'!G8</f>
        <v>4</v>
      </c>
      <c r="F5" s="46">
        <f>'Class Analysis'!H8</f>
        <v>0</v>
      </c>
      <c r="G5" s="46">
        <f>'Class Analysis'!I8</f>
        <v>1</v>
      </c>
      <c r="H5" s="46">
        <f>'Class Analysis'!J8</f>
        <v>2</v>
      </c>
      <c r="I5" s="46">
        <f>'Class Analysis'!K8</f>
        <v>3</v>
      </c>
      <c r="J5" s="46">
        <f>'Class Analysis'!L8</f>
        <v>4</v>
      </c>
      <c r="K5" s="46">
        <f>'Class Analysis'!M8</f>
        <v>4</v>
      </c>
      <c r="L5" s="46">
        <f>'Class Analysis'!N8</f>
        <v>4</v>
      </c>
      <c r="M5" s="46">
        <f>'Class Analysis'!O8</f>
        <v>4</v>
      </c>
      <c r="N5" s="46">
        <f>'Class Analysis'!P8</f>
        <v>2</v>
      </c>
      <c r="O5" s="46">
        <f>'Class Analysis'!Q8</f>
        <v>2</v>
      </c>
      <c r="P5" s="46">
        <f>'Class Analysis'!R8</f>
        <v>0</v>
      </c>
      <c r="Q5" s="46">
        <f>'Class Analysis'!S8</f>
        <v>1</v>
      </c>
      <c r="R5" s="46">
        <f>'Class Analysis'!T8</f>
        <v>4</v>
      </c>
      <c r="S5" s="46">
        <f>'Class Analysis'!U8</f>
        <v>0</v>
      </c>
      <c r="T5" s="46">
        <f>'Class Analysis'!V8</f>
        <v>2</v>
      </c>
      <c r="U5" s="46">
        <f>'Class Analysis'!W8</f>
        <v>2</v>
      </c>
      <c r="V5" s="46">
        <f>'Class Analysis'!X8</f>
        <v>4</v>
      </c>
      <c r="W5" s="46">
        <f>'Class Analysis'!Y8</f>
        <v>2</v>
      </c>
      <c r="X5" s="46">
        <f>'Class Analysis'!Z8</f>
        <v>2</v>
      </c>
      <c r="Y5" s="46">
        <f>'Class Analysis'!AA8</f>
        <v>0</v>
      </c>
      <c r="Z5" s="46">
        <f>'Class Analysis'!AB8</f>
        <v>4</v>
      </c>
      <c r="AA5" s="46">
        <f>'Class Analysis'!AC8</f>
        <v>1</v>
      </c>
      <c r="AB5" s="46">
        <f>'Class Analysis'!AD8</f>
        <v>4</v>
      </c>
      <c r="AC5" s="46">
        <f>'Class Analysis'!AE8</f>
        <v>1</v>
      </c>
      <c r="AD5" s="46">
        <f>'Class Analysis'!AF8</f>
        <v>4</v>
      </c>
      <c r="AE5" s="46">
        <f>'Class Analysis'!AG8</f>
        <v>1</v>
      </c>
      <c r="AF5" s="46">
        <f>'Class Analysis'!AH8</f>
        <v>3</v>
      </c>
      <c r="AG5" s="46">
        <f>'Class Analysis'!AI8</f>
        <v>4</v>
      </c>
      <c r="AH5" s="46">
        <f>'Class Analysis'!AJ8</f>
        <v>1</v>
      </c>
      <c r="AI5" s="46">
        <f>'Class Analysis'!AK8</f>
        <v>1</v>
      </c>
      <c r="AJ5" s="46">
        <f>'Class Analysis'!AL8</f>
        <v>2</v>
      </c>
      <c r="AK5" s="46">
        <f>'Class Analysis'!AM8</f>
        <v>2</v>
      </c>
      <c r="AL5" s="46">
        <f>'Class Analysis'!AN8</f>
        <v>4</v>
      </c>
      <c r="AM5" s="46">
        <f>'Class Analysis'!AO8</f>
        <v>1</v>
      </c>
      <c r="AN5" s="46">
        <f>'Class Analysis'!AP8</f>
        <v>4</v>
      </c>
      <c r="AO5" s="46">
        <f>'Class Analysis'!AQ8</f>
        <v>2</v>
      </c>
      <c r="AP5" s="46">
        <f>'Class Analysis'!AR8</f>
        <v>1</v>
      </c>
      <c r="AQ5" s="46">
        <f>'Class Analysis'!AS8</f>
        <v>1</v>
      </c>
      <c r="AR5" s="46">
        <f>'Class Analysis'!AT8</f>
        <v>1</v>
      </c>
      <c r="AS5" s="44">
        <f>'Class Analysis'!AU8</f>
        <v>2</v>
      </c>
    </row>
    <row r="6" spans="1:45" s="73" customFormat="1" ht="17.5" customHeight="1" x14ac:dyDescent="0.55000000000000004">
      <c r="A6" s="45">
        <v>3</v>
      </c>
      <c r="B6" s="76">
        <f t="shared" si="1"/>
        <v>37.5</v>
      </c>
      <c r="C6" s="53" t="s">
        <v>70</v>
      </c>
      <c r="D6" s="54" t="s">
        <v>71</v>
      </c>
      <c r="E6" s="77">
        <f>'Class Analysis'!G9</f>
        <v>3</v>
      </c>
      <c r="F6" s="46">
        <f>'Class Analysis'!H9</f>
        <v>0</v>
      </c>
      <c r="G6" s="46">
        <f>'Class Analysis'!I9</f>
        <v>1</v>
      </c>
      <c r="H6" s="46">
        <f>'Class Analysis'!J9</f>
        <v>2</v>
      </c>
      <c r="I6" s="46">
        <f>'Class Analysis'!K9</f>
        <v>3</v>
      </c>
      <c r="J6" s="46">
        <f>'Class Analysis'!L9</f>
        <v>3</v>
      </c>
      <c r="K6" s="46">
        <f>'Class Analysis'!M9</f>
        <v>3</v>
      </c>
      <c r="L6" s="46">
        <f>'Class Analysis'!N9</f>
        <v>3</v>
      </c>
      <c r="M6" s="46">
        <f>'Class Analysis'!O9</f>
        <v>3</v>
      </c>
      <c r="N6" s="46">
        <f>'Class Analysis'!P9</f>
        <v>3</v>
      </c>
      <c r="O6" s="46">
        <f>'Class Analysis'!Q9</f>
        <v>3</v>
      </c>
      <c r="P6" s="46">
        <f>'Class Analysis'!R9</f>
        <v>1</v>
      </c>
      <c r="Q6" s="46">
        <f>'Class Analysis'!S9</f>
        <v>3</v>
      </c>
      <c r="R6" s="46">
        <f>'Class Analysis'!T9</f>
        <v>3</v>
      </c>
      <c r="S6" s="46">
        <f>'Class Analysis'!U9</f>
        <v>0</v>
      </c>
      <c r="T6" s="46">
        <f>'Class Analysis'!V9</f>
        <v>3</v>
      </c>
      <c r="U6" s="46">
        <f>'Class Analysis'!W9</f>
        <v>2</v>
      </c>
      <c r="V6" s="46">
        <f>'Class Analysis'!X9</f>
        <v>3</v>
      </c>
      <c r="W6" s="46">
        <f>'Class Analysis'!Y9</f>
        <v>0</v>
      </c>
      <c r="X6" s="46">
        <f>'Class Analysis'!Z9</f>
        <v>1</v>
      </c>
      <c r="Y6" s="46">
        <f>'Class Analysis'!AA9</f>
        <v>2</v>
      </c>
      <c r="Z6" s="46">
        <f>'Class Analysis'!AB9</f>
        <v>3</v>
      </c>
      <c r="AA6" s="46">
        <f>'Class Analysis'!AC9</f>
        <v>1</v>
      </c>
      <c r="AB6" s="46">
        <f>'Class Analysis'!AD9</f>
        <v>3</v>
      </c>
      <c r="AC6" s="46">
        <f>'Class Analysis'!AE9</f>
        <v>1</v>
      </c>
      <c r="AD6" s="46">
        <f>'Class Analysis'!AF9</f>
        <v>3</v>
      </c>
      <c r="AE6" s="46">
        <f>'Class Analysis'!AG9</f>
        <v>0</v>
      </c>
      <c r="AF6" s="46">
        <f>'Class Analysis'!AH9</f>
        <v>2</v>
      </c>
      <c r="AG6" s="46">
        <f>'Class Analysis'!AI9</f>
        <v>3</v>
      </c>
      <c r="AH6" s="46">
        <f>'Class Analysis'!AJ9</f>
        <v>1</v>
      </c>
      <c r="AI6" s="46">
        <f>'Class Analysis'!AK9</f>
        <v>1</v>
      </c>
      <c r="AJ6" s="46">
        <f>'Class Analysis'!AL9</f>
        <v>2</v>
      </c>
      <c r="AK6" s="46">
        <f>'Class Analysis'!AM9</f>
        <v>2</v>
      </c>
      <c r="AL6" s="46">
        <f>'Class Analysis'!AN9</f>
        <v>2</v>
      </c>
      <c r="AM6" s="46">
        <f>'Class Analysis'!AO9</f>
        <v>1</v>
      </c>
      <c r="AN6" s="46">
        <f>'Class Analysis'!AP9</f>
        <v>2</v>
      </c>
      <c r="AO6" s="46">
        <f>'Class Analysis'!AQ9</f>
        <v>2</v>
      </c>
      <c r="AP6" s="46">
        <f>'Class Analysis'!AR9</f>
        <v>0</v>
      </c>
      <c r="AQ6" s="46">
        <f>'Class Analysis'!AS9</f>
        <v>1</v>
      </c>
      <c r="AR6" s="46">
        <f>'Class Analysis'!AT9</f>
        <v>1</v>
      </c>
      <c r="AS6" s="44">
        <f>'Class Analysis'!AU9</f>
        <v>2</v>
      </c>
    </row>
    <row r="7" spans="1:45" s="73" customFormat="1" ht="17.5" customHeight="1" x14ac:dyDescent="0.55000000000000004">
      <c r="A7" s="45">
        <v>4</v>
      </c>
      <c r="B7" s="76">
        <f t="shared" si="1"/>
        <v>49.375</v>
      </c>
      <c r="C7" s="53" t="s">
        <v>72</v>
      </c>
      <c r="D7" s="54" t="s">
        <v>73</v>
      </c>
      <c r="E7" s="77">
        <f>'Class Analysis'!G10</f>
        <v>4</v>
      </c>
      <c r="F7" s="46">
        <f>'Class Analysis'!H10</f>
        <v>0</v>
      </c>
      <c r="G7" s="46">
        <f>'Class Analysis'!I10</f>
        <v>1</v>
      </c>
      <c r="H7" s="46">
        <f>'Class Analysis'!J10</f>
        <v>2</v>
      </c>
      <c r="I7" s="46">
        <f>'Class Analysis'!K10</f>
        <v>3</v>
      </c>
      <c r="J7" s="46">
        <f>'Class Analysis'!L10</f>
        <v>4</v>
      </c>
      <c r="K7" s="46">
        <f>'Class Analysis'!M10</f>
        <v>4</v>
      </c>
      <c r="L7" s="46">
        <f>'Class Analysis'!N10</f>
        <v>4</v>
      </c>
      <c r="M7" s="46">
        <f>'Class Analysis'!O10</f>
        <v>4</v>
      </c>
      <c r="N7" s="46">
        <f>'Class Analysis'!P10</f>
        <v>3</v>
      </c>
      <c r="O7" s="46">
        <f>'Class Analysis'!Q10</f>
        <v>3</v>
      </c>
      <c r="P7" s="46">
        <f>'Class Analysis'!R10</f>
        <v>1</v>
      </c>
      <c r="Q7" s="46">
        <f>'Class Analysis'!S10</f>
        <v>1</v>
      </c>
      <c r="R7" s="46">
        <f>'Class Analysis'!T10</f>
        <v>4</v>
      </c>
      <c r="S7" s="46">
        <f>'Class Analysis'!U10</f>
        <v>1</v>
      </c>
      <c r="T7" s="46">
        <f>'Class Analysis'!V10</f>
        <v>1</v>
      </c>
      <c r="U7" s="46">
        <f>'Class Analysis'!W10</f>
        <v>2</v>
      </c>
      <c r="V7" s="46">
        <f>'Class Analysis'!X10</f>
        <v>4</v>
      </c>
      <c r="W7" s="46">
        <f>'Class Analysis'!Y10</f>
        <v>2</v>
      </c>
      <c r="X7" s="46">
        <f>'Class Analysis'!Z10</f>
        <v>4</v>
      </c>
      <c r="Y7" s="46">
        <f>'Class Analysis'!AA10</f>
        <v>2</v>
      </c>
      <c r="Z7" s="46">
        <f>'Class Analysis'!AB10</f>
        <v>4</v>
      </c>
      <c r="AA7" s="46">
        <f>'Class Analysis'!AC10</f>
        <v>1</v>
      </c>
      <c r="AB7" s="46">
        <f>'Class Analysis'!AD10</f>
        <v>2</v>
      </c>
      <c r="AC7" s="46">
        <f>'Class Analysis'!AE10</f>
        <v>0</v>
      </c>
      <c r="AD7" s="46">
        <f>'Class Analysis'!AF10</f>
        <v>0</v>
      </c>
      <c r="AE7" s="46">
        <f>'Class Analysis'!AG10</f>
        <v>0</v>
      </c>
      <c r="AF7" s="46">
        <f>'Class Analysis'!AH10</f>
        <v>4</v>
      </c>
      <c r="AG7" s="46">
        <f>'Class Analysis'!AI10</f>
        <v>4</v>
      </c>
      <c r="AH7" s="46">
        <f>'Class Analysis'!AJ10</f>
        <v>1</v>
      </c>
      <c r="AI7" s="46">
        <f>'Class Analysis'!AK10</f>
        <v>1</v>
      </c>
      <c r="AJ7" s="46">
        <f>'Class Analysis'!AL10</f>
        <v>2</v>
      </c>
      <c r="AK7" s="46">
        <f>'Class Analysis'!AM10</f>
        <v>2</v>
      </c>
      <c r="AL7" s="46">
        <f>'Class Analysis'!AN10</f>
        <v>2</v>
      </c>
      <c r="AM7" s="46">
        <f>'Class Analysis'!AO10</f>
        <v>0</v>
      </c>
      <c r="AN7" s="46">
        <f>'Class Analysis'!AP10</f>
        <v>2</v>
      </c>
      <c r="AO7" s="46">
        <f>'Class Analysis'!AQ10</f>
        <v>2</v>
      </c>
      <c r="AP7" s="46">
        <f>'Class Analysis'!AR10</f>
        <v>1</v>
      </c>
      <c r="AQ7" s="46">
        <f>'Class Analysis'!AS10</f>
        <v>1</v>
      </c>
      <c r="AR7" s="46">
        <f>'Class Analysis'!AT10</f>
        <v>0</v>
      </c>
      <c r="AS7" s="44">
        <f>'Class Analysis'!AU10</f>
        <v>2</v>
      </c>
    </row>
    <row r="8" spans="1:45" s="73" customFormat="1" ht="17.5" customHeight="1" x14ac:dyDescent="0.55000000000000004">
      <c r="A8" s="45">
        <v>5</v>
      </c>
      <c r="B8" s="76">
        <f t="shared" si="1"/>
        <v>44.375</v>
      </c>
      <c r="C8" s="53" t="s">
        <v>74</v>
      </c>
      <c r="D8" s="54"/>
      <c r="E8" s="77">
        <f>'Class Analysis'!G11</f>
        <v>4</v>
      </c>
      <c r="F8" s="46">
        <f>'Class Analysis'!H11</f>
        <v>0</v>
      </c>
      <c r="G8" s="46">
        <f>'Class Analysis'!I11</f>
        <v>1</v>
      </c>
      <c r="H8" s="46">
        <f>'Class Analysis'!J11</f>
        <v>2</v>
      </c>
      <c r="I8" s="46">
        <f>'Class Analysis'!K11</f>
        <v>3</v>
      </c>
      <c r="J8" s="46">
        <f>'Class Analysis'!L11</f>
        <v>4</v>
      </c>
      <c r="K8" s="46">
        <f>'Class Analysis'!M11</f>
        <v>4</v>
      </c>
      <c r="L8" s="46">
        <f>'Class Analysis'!N11</f>
        <v>4</v>
      </c>
      <c r="M8" s="46">
        <f>'Class Analysis'!O11</f>
        <v>4</v>
      </c>
      <c r="N8" s="46">
        <f>'Class Analysis'!P11</f>
        <v>3</v>
      </c>
      <c r="O8" s="46">
        <f>'Class Analysis'!Q11</f>
        <v>1</v>
      </c>
      <c r="P8" s="46">
        <f>'Class Analysis'!R11</f>
        <v>1</v>
      </c>
      <c r="Q8" s="46">
        <f>'Class Analysis'!S11</f>
        <v>3</v>
      </c>
      <c r="R8" s="46">
        <f>'Class Analysis'!T11</f>
        <v>4</v>
      </c>
      <c r="S8" s="46">
        <f>'Class Analysis'!U11</f>
        <v>3</v>
      </c>
      <c r="T8" s="46">
        <f>'Class Analysis'!V11</f>
        <v>3</v>
      </c>
      <c r="U8" s="46">
        <f>'Class Analysis'!W11</f>
        <v>0</v>
      </c>
      <c r="V8" s="46">
        <f>'Class Analysis'!X11</f>
        <v>4</v>
      </c>
      <c r="W8" s="46">
        <f>'Class Analysis'!Y11</f>
        <v>1</v>
      </c>
      <c r="X8" s="46">
        <f>'Class Analysis'!Z11</f>
        <v>4</v>
      </c>
      <c r="Y8" s="46">
        <f>'Class Analysis'!AA11</f>
        <v>3</v>
      </c>
      <c r="Z8" s="46">
        <f>'Class Analysis'!AB11</f>
        <v>4</v>
      </c>
      <c r="AA8" s="46">
        <f>'Class Analysis'!AC11</f>
        <v>0</v>
      </c>
      <c r="AB8" s="46">
        <f>'Class Analysis'!AD11</f>
        <v>1</v>
      </c>
      <c r="AC8" s="46">
        <f>'Class Analysis'!AE11</f>
        <v>1</v>
      </c>
      <c r="AD8" s="46">
        <f>'Class Analysis'!AF11</f>
        <v>1</v>
      </c>
      <c r="AE8" s="46">
        <f>'Class Analysis'!AG11</f>
        <v>1</v>
      </c>
      <c r="AF8" s="46">
        <f>'Class Analysis'!AH11</f>
        <v>4</v>
      </c>
      <c r="AG8" s="46">
        <f>'Class Analysis'!AI11</f>
        <v>4</v>
      </c>
      <c r="AH8" s="46">
        <f>'Class Analysis'!AJ11</f>
        <v>1</v>
      </c>
      <c r="AI8" s="46">
        <f>'Class Analysis'!AK11</f>
        <v>1</v>
      </c>
      <c r="AJ8" s="46">
        <f>'Class Analysis'!AL11</f>
        <v>3</v>
      </c>
      <c r="AK8" s="46">
        <f>'Class Analysis'!AM11</f>
        <v>1</v>
      </c>
      <c r="AL8" s="46">
        <f>'Class Analysis'!AN11</f>
        <v>3</v>
      </c>
      <c r="AM8" s="46">
        <f>'Class Analysis'!AO11</f>
        <v>0</v>
      </c>
      <c r="AN8" s="46">
        <f>'Class Analysis'!AP11</f>
        <v>4</v>
      </c>
      <c r="AO8" s="46">
        <f>'Class Analysis'!AQ11</f>
        <v>0</v>
      </c>
      <c r="AP8" s="46">
        <f>'Class Analysis'!AR11</f>
        <v>1</v>
      </c>
      <c r="AQ8" s="46">
        <f>'Class Analysis'!AS11</f>
        <v>1</v>
      </c>
      <c r="AR8" s="46">
        <f>'Class Analysis'!AT11</f>
        <v>3</v>
      </c>
      <c r="AS8" s="44">
        <f>'Class Analysis'!AU11</f>
        <v>3</v>
      </c>
    </row>
    <row r="9" spans="1:45" s="73" customFormat="1" ht="17.5" customHeight="1" x14ac:dyDescent="0.55000000000000004">
      <c r="A9" s="45">
        <v>6</v>
      </c>
      <c r="B9" s="76">
        <f t="shared" si="1"/>
        <v>21.25</v>
      </c>
      <c r="C9" s="53" t="s">
        <v>75</v>
      </c>
      <c r="D9" s="54"/>
      <c r="E9" s="77">
        <f>'Class Analysis'!G12</f>
        <v>2</v>
      </c>
      <c r="F9" s="46">
        <f>'Class Analysis'!H12</f>
        <v>0</v>
      </c>
      <c r="G9" s="46">
        <f>'Class Analysis'!I12</f>
        <v>1</v>
      </c>
      <c r="H9" s="46">
        <f>'Class Analysis'!J12</f>
        <v>2</v>
      </c>
      <c r="I9" s="46">
        <f>'Class Analysis'!K12</f>
        <v>2</v>
      </c>
      <c r="J9" s="46">
        <f>'Class Analysis'!L12</f>
        <v>2</v>
      </c>
      <c r="K9" s="46">
        <f>'Class Analysis'!M12</f>
        <v>2</v>
      </c>
      <c r="L9" s="46">
        <f>'Class Analysis'!N12</f>
        <v>2</v>
      </c>
      <c r="M9" s="46">
        <f>'Class Analysis'!O12</f>
        <v>2</v>
      </c>
      <c r="N9" s="46">
        <f>'Class Analysis'!P12</f>
        <v>2</v>
      </c>
      <c r="O9" s="46">
        <f>'Class Analysis'!Q12</f>
        <v>1</v>
      </c>
      <c r="P9" s="46">
        <f>'Class Analysis'!R12</f>
        <v>1</v>
      </c>
      <c r="Q9" s="46">
        <f>'Class Analysis'!S12</f>
        <v>1</v>
      </c>
      <c r="R9" s="46">
        <f>'Class Analysis'!T12</f>
        <v>2</v>
      </c>
      <c r="S9" s="46">
        <f>'Class Analysis'!U12</f>
        <v>2</v>
      </c>
      <c r="T9" s="46">
        <f>'Class Analysis'!V12</f>
        <v>2</v>
      </c>
      <c r="U9" s="46">
        <f>'Class Analysis'!W12</f>
        <v>2</v>
      </c>
      <c r="V9" s="46">
        <f>'Class Analysis'!X12</f>
        <v>1</v>
      </c>
      <c r="W9" s="46">
        <f>'Class Analysis'!Y12</f>
        <v>2</v>
      </c>
      <c r="X9" s="46">
        <f>'Class Analysis'!Z12</f>
        <v>2</v>
      </c>
      <c r="Y9" s="46">
        <f>'Class Analysis'!AA12</f>
        <v>2</v>
      </c>
      <c r="Z9" s="46">
        <f>'Class Analysis'!AB12</f>
        <v>1</v>
      </c>
      <c r="AA9" s="46">
        <f>'Class Analysis'!AC12</f>
        <v>0</v>
      </c>
      <c r="AB9" s="46">
        <f>'Class Analysis'!AD12</f>
        <v>2</v>
      </c>
      <c r="AC9" s="46">
        <f>'Class Analysis'!AE12</f>
        <v>2</v>
      </c>
      <c r="AD9" s="46">
        <f>'Class Analysis'!AF12</f>
        <v>2</v>
      </c>
      <c r="AE9" s="46">
        <f>'Class Analysis'!AG12</f>
        <v>1</v>
      </c>
      <c r="AF9" s="46">
        <f>'Class Analysis'!AH12</f>
        <v>2</v>
      </c>
      <c r="AG9" s="46">
        <f>'Class Analysis'!AI12</f>
        <v>0</v>
      </c>
      <c r="AH9" s="46">
        <f>'Class Analysis'!AJ12</f>
        <v>1</v>
      </c>
      <c r="AI9" s="46">
        <f>'Class Analysis'!AK12</f>
        <v>2</v>
      </c>
      <c r="AJ9" s="46">
        <f>'Class Analysis'!AL12</f>
        <v>2</v>
      </c>
      <c r="AK9" s="46">
        <f>'Class Analysis'!AM12</f>
        <v>2</v>
      </c>
      <c r="AL9" s="46">
        <f>'Class Analysis'!AN12</f>
        <v>2</v>
      </c>
      <c r="AM9" s="46">
        <f>'Class Analysis'!AO12</f>
        <v>2</v>
      </c>
      <c r="AN9" s="46">
        <f>'Class Analysis'!AP12</f>
        <v>2</v>
      </c>
      <c r="AO9" s="46">
        <f>'Class Analysis'!AQ12</f>
        <v>2</v>
      </c>
      <c r="AP9" s="46">
        <f>'Class Analysis'!AR12</f>
        <v>1</v>
      </c>
      <c r="AQ9" s="46">
        <f>'Class Analysis'!AS12</f>
        <v>0</v>
      </c>
      <c r="AR9" s="46">
        <f>'Class Analysis'!AT12</f>
        <v>2</v>
      </c>
      <c r="AS9" s="44">
        <f>'Class Analysis'!AU12</f>
        <v>2</v>
      </c>
    </row>
    <row r="10" spans="1:45" s="73" customFormat="1" ht="17.5" customHeight="1" x14ac:dyDescent="0.55000000000000004">
      <c r="A10" s="45">
        <v>7</v>
      </c>
      <c r="B10" s="76">
        <f t="shared" si="1"/>
        <v>55.625</v>
      </c>
      <c r="C10" s="53" t="s">
        <v>61</v>
      </c>
      <c r="D10" s="54"/>
      <c r="E10" s="77">
        <f>'Class Analysis'!G13</f>
        <v>4</v>
      </c>
      <c r="F10" s="46">
        <f>'Class Analysis'!H13</f>
        <v>0</v>
      </c>
      <c r="G10" s="46">
        <f>'Class Analysis'!I13</f>
        <v>1</v>
      </c>
      <c r="H10" s="46">
        <f>'Class Analysis'!J13</f>
        <v>2</v>
      </c>
      <c r="I10" s="46">
        <f>'Class Analysis'!K13</f>
        <v>3</v>
      </c>
      <c r="J10" s="46">
        <f>'Class Analysis'!L13</f>
        <v>4</v>
      </c>
      <c r="K10" s="46">
        <f>'Class Analysis'!M13</f>
        <v>4</v>
      </c>
      <c r="L10" s="46">
        <f>'Class Analysis'!N13</f>
        <v>4</v>
      </c>
      <c r="M10" s="46">
        <f>'Class Analysis'!O13</f>
        <v>4</v>
      </c>
      <c r="N10" s="46">
        <f>'Class Analysis'!P13</f>
        <v>4</v>
      </c>
      <c r="O10" s="46">
        <f>'Class Analysis'!Q13</f>
        <v>1</v>
      </c>
      <c r="P10" s="46">
        <f>'Class Analysis'!R13</f>
        <v>1</v>
      </c>
      <c r="Q10" s="46">
        <f>'Class Analysis'!S13</f>
        <v>1</v>
      </c>
      <c r="R10" s="46">
        <f>'Class Analysis'!T13</f>
        <v>1</v>
      </c>
      <c r="S10" s="46">
        <f>'Class Analysis'!U13</f>
        <v>1</v>
      </c>
      <c r="T10" s="46">
        <f>'Class Analysis'!V13</f>
        <v>1</v>
      </c>
      <c r="U10" s="46">
        <f>'Class Analysis'!W13</f>
        <v>1</v>
      </c>
      <c r="V10" s="46">
        <f>'Class Analysis'!X13</f>
        <v>0</v>
      </c>
      <c r="W10" s="46">
        <f>'Class Analysis'!Y13</f>
        <v>4</v>
      </c>
      <c r="X10" s="46">
        <f>'Class Analysis'!Z13</f>
        <v>4</v>
      </c>
      <c r="Y10" s="46">
        <f>'Class Analysis'!AA13</f>
        <v>1</v>
      </c>
      <c r="Z10" s="46">
        <f>'Class Analysis'!AB13</f>
        <v>1</v>
      </c>
      <c r="AA10" s="46">
        <f>'Class Analysis'!AC13</f>
        <v>0</v>
      </c>
      <c r="AB10" s="46">
        <f>'Class Analysis'!AD13</f>
        <v>4</v>
      </c>
      <c r="AC10" s="46">
        <f>'Class Analysis'!AE13</f>
        <v>0</v>
      </c>
      <c r="AD10" s="46">
        <f>'Class Analysis'!AF13</f>
        <v>1</v>
      </c>
      <c r="AE10" s="46">
        <f>'Class Analysis'!AG13</f>
        <v>0</v>
      </c>
      <c r="AF10" s="46">
        <f>'Class Analysis'!AH13</f>
        <v>1</v>
      </c>
      <c r="AG10" s="46">
        <f>'Class Analysis'!AI13</f>
        <v>4</v>
      </c>
      <c r="AH10" s="46">
        <f>'Class Analysis'!AJ13</f>
        <v>0</v>
      </c>
      <c r="AI10" s="46">
        <f>'Class Analysis'!AK13</f>
        <v>1</v>
      </c>
      <c r="AJ10" s="46">
        <f>'Class Analysis'!AL13</f>
        <v>1</v>
      </c>
      <c r="AK10" s="46">
        <f>'Class Analysis'!AM13</f>
        <v>1</v>
      </c>
      <c r="AL10" s="46">
        <f>'Class Analysis'!AN13</f>
        <v>4</v>
      </c>
      <c r="AM10" s="46">
        <f>'Class Analysis'!AO13</f>
        <v>2</v>
      </c>
      <c r="AN10" s="46">
        <f>'Class Analysis'!AP13</f>
        <v>4</v>
      </c>
      <c r="AO10" s="46">
        <f>'Class Analysis'!AQ13</f>
        <v>1</v>
      </c>
      <c r="AP10" s="46">
        <f>'Class Analysis'!AR13</f>
        <v>1</v>
      </c>
      <c r="AQ10" s="46">
        <f>'Class Analysis'!AS13</f>
        <v>1</v>
      </c>
      <c r="AR10" s="46">
        <f>'Class Analysis'!AT13</f>
        <v>1</v>
      </c>
      <c r="AS10" s="44">
        <f>'Class Analysis'!AU13</f>
        <v>1</v>
      </c>
    </row>
    <row r="11" spans="1:45" s="73" customFormat="1" ht="17.5" customHeight="1" x14ac:dyDescent="0.55000000000000004">
      <c r="A11" s="45">
        <v>8</v>
      </c>
      <c r="B11" s="76">
        <f t="shared" si="1"/>
        <v>50</v>
      </c>
      <c r="C11" s="53" t="s">
        <v>76</v>
      </c>
      <c r="D11" s="54" t="s">
        <v>77</v>
      </c>
      <c r="E11" s="77">
        <f>'Class Analysis'!G14</f>
        <v>5</v>
      </c>
      <c r="F11" s="46">
        <f>'Class Analysis'!H14</f>
        <v>0</v>
      </c>
      <c r="G11" s="46">
        <f>'Class Analysis'!I14</f>
        <v>1</v>
      </c>
      <c r="H11" s="46">
        <f>'Class Analysis'!J14</f>
        <v>2</v>
      </c>
      <c r="I11" s="46">
        <f>'Class Analysis'!K14</f>
        <v>3</v>
      </c>
      <c r="J11" s="46">
        <f>'Class Analysis'!L14</f>
        <v>4</v>
      </c>
      <c r="K11" s="46">
        <f>'Class Analysis'!M14</f>
        <v>5</v>
      </c>
      <c r="L11" s="46">
        <f>'Class Analysis'!N14</f>
        <v>5</v>
      </c>
      <c r="M11" s="46">
        <f>'Class Analysis'!O14</f>
        <v>5</v>
      </c>
      <c r="N11" s="46">
        <f>'Class Analysis'!P14</f>
        <v>1</v>
      </c>
      <c r="O11" s="46">
        <f>'Class Analysis'!Q14</f>
        <v>3</v>
      </c>
      <c r="P11" s="46">
        <f>'Class Analysis'!R14</f>
        <v>0</v>
      </c>
      <c r="Q11" s="46">
        <f>'Class Analysis'!S14</f>
        <v>2</v>
      </c>
      <c r="R11" s="46">
        <f>'Class Analysis'!T14</f>
        <v>5</v>
      </c>
      <c r="S11" s="46">
        <f>'Class Analysis'!U14</f>
        <v>5</v>
      </c>
      <c r="T11" s="46">
        <f>'Class Analysis'!V14</f>
        <v>5</v>
      </c>
      <c r="U11" s="46">
        <f>'Class Analysis'!W14</f>
        <v>0</v>
      </c>
      <c r="V11" s="46">
        <f>'Class Analysis'!X14</f>
        <v>4</v>
      </c>
      <c r="W11" s="46">
        <f>'Class Analysis'!Y14</f>
        <v>5</v>
      </c>
      <c r="X11" s="46">
        <f>'Class Analysis'!Z14</f>
        <v>4</v>
      </c>
      <c r="Y11" s="46">
        <f>'Class Analysis'!AA14</f>
        <v>4</v>
      </c>
      <c r="Z11" s="46">
        <f>'Class Analysis'!AB14</f>
        <v>5</v>
      </c>
      <c r="AA11" s="46">
        <f>'Class Analysis'!AC14</f>
        <v>0</v>
      </c>
      <c r="AB11" s="46">
        <f>'Class Analysis'!AD14</f>
        <v>0</v>
      </c>
      <c r="AC11" s="46">
        <f>'Class Analysis'!AE14</f>
        <v>0</v>
      </c>
      <c r="AD11" s="46">
        <f>'Class Analysis'!AF14</f>
        <v>0</v>
      </c>
      <c r="AE11" s="46">
        <f>'Class Analysis'!AG14</f>
        <v>0</v>
      </c>
      <c r="AF11" s="46">
        <f>'Class Analysis'!AH14</f>
        <v>5</v>
      </c>
      <c r="AG11" s="46">
        <f>'Class Analysis'!AI14</f>
        <v>5</v>
      </c>
      <c r="AH11" s="46">
        <f>'Class Analysis'!AJ14</f>
        <v>0</v>
      </c>
      <c r="AI11" s="46">
        <f>'Class Analysis'!AK14</f>
        <v>4</v>
      </c>
      <c r="AJ11" s="46">
        <f>'Class Analysis'!AL14</f>
        <v>2</v>
      </c>
      <c r="AK11" s="46">
        <f>'Class Analysis'!AM14</f>
        <v>1</v>
      </c>
      <c r="AL11" s="46">
        <f>'Class Analysis'!AN14</f>
        <v>5</v>
      </c>
      <c r="AM11" s="46">
        <f>'Class Analysis'!AO14</f>
        <v>4</v>
      </c>
      <c r="AN11" s="46">
        <f>'Class Analysis'!AP14</f>
        <v>2</v>
      </c>
      <c r="AO11" s="46">
        <f>'Class Analysis'!AQ14</f>
        <v>0</v>
      </c>
      <c r="AP11" s="46">
        <f>'Class Analysis'!AR14</f>
        <v>0</v>
      </c>
      <c r="AQ11" s="46">
        <f>'Class Analysis'!AS14</f>
        <v>0</v>
      </c>
      <c r="AR11" s="46">
        <f>'Class Analysis'!AT14</f>
        <v>2</v>
      </c>
      <c r="AS11" s="44">
        <f>'Class Analysis'!AU14</f>
        <v>2</v>
      </c>
    </row>
    <row r="12" spans="1:45" s="73" customFormat="1" ht="17.5" customHeight="1" x14ac:dyDescent="0.55000000000000004">
      <c r="A12" s="45">
        <v>9</v>
      </c>
      <c r="B12" s="76">
        <f t="shared" si="1"/>
        <v>54</v>
      </c>
      <c r="C12" s="53" t="s">
        <v>77</v>
      </c>
      <c r="D12" s="54" t="s">
        <v>78</v>
      </c>
      <c r="E12" s="77">
        <f>'Class Analysis'!G15</f>
        <v>5</v>
      </c>
      <c r="F12" s="46">
        <f>'Class Analysis'!H15</f>
        <v>0</v>
      </c>
      <c r="G12" s="46">
        <f>'Class Analysis'!I15</f>
        <v>1</v>
      </c>
      <c r="H12" s="46">
        <f>'Class Analysis'!J15</f>
        <v>2</v>
      </c>
      <c r="I12" s="46">
        <f>'Class Analysis'!K15</f>
        <v>3</v>
      </c>
      <c r="J12" s="46">
        <f>'Class Analysis'!L15</f>
        <v>4</v>
      </c>
      <c r="K12" s="46">
        <f>'Class Analysis'!M15</f>
        <v>5</v>
      </c>
      <c r="L12" s="46">
        <f>'Class Analysis'!N15</f>
        <v>5</v>
      </c>
      <c r="M12" s="46">
        <f>'Class Analysis'!O15</f>
        <v>5</v>
      </c>
      <c r="N12" s="46">
        <f>'Class Analysis'!P15</f>
        <v>4</v>
      </c>
      <c r="O12" s="46">
        <f>'Class Analysis'!Q15</f>
        <v>1</v>
      </c>
      <c r="P12" s="46">
        <f>'Class Analysis'!R15</f>
        <v>1</v>
      </c>
      <c r="Q12" s="46">
        <f>'Class Analysis'!S15</f>
        <v>1</v>
      </c>
      <c r="R12" s="46">
        <f>'Class Analysis'!T15</f>
        <v>1</v>
      </c>
      <c r="S12" s="46">
        <f>'Class Analysis'!U15</f>
        <v>1</v>
      </c>
      <c r="T12" s="46">
        <f>'Class Analysis'!V15</f>
        <v>4</v>
      </c>
      <c r="U12" s="46">
        <f>'Class Analysis'!W15</f>
        <v>1</v>
      </c>
      <c r="V12" s="46">
        <f>'Class Analysis'!X15</f>
        <v>5</v>
      </c>
      <c r="W12" s="46">
        <f>'Class Analysis'!Y15</f>
        <v>4</v>
      </c>
      <c r="X12" s="46">
        <f>'Class Analysis'!Z15</f>
        <v>1</v>
      </c>
      <c r="Y12" s="46">
        <f>'Class Analysis'!AA15</f>
        <v>1</v>
      </c>
      <c r="Z12" s="46">
        <f>'Class Analysis'!AB15</f>
        <v>1</v>
      </c>
      <c r="AA12" s="46">
        <f>'Class Analysis'!AC15</f>
        <v>1</v>
      </c>
      <c r="AB12" s="46">
        <f>'Class Analysis'!AD15</f>
        <v>5</v>
      </c>
      <c r="AC12" s="46">
        <f>'Class Analysis'!AE15</f>
        <v>0</v>
      </c>
      <c r="AD12" s="46">
        <f>'Class Analysis'!AF15</f>
        <v>4</v>
      </c>
      <c r="AE12" s="46">
        <f>'Class Analysis'!AG15</f>
        <v>1</v>
      </c>
      <c r="AF12" s="46">
        <f>'Class Analysis'!AH15</f>
        <v>1</v>
      </c>
      <c r="AG12" s="46">
        <f>'Class Analysis'!AI15</f>
        <v>5</v>
      </c>
      <c r="AH12" s="46">
        <f>'Class Analysis'!AJ15</f>
        <v>1</v>
      </c>
      <c r="AI12" s="46">
        <f>'Class Analysis'!AK15</f>
        <v>4</v>
      </c>
      <c r="AJ12" s="46">
        <f>'Class Analysis'!AL15</f>
        <v>1</v>
      </c>
      <c r="AK12" s="46">
        <f>'Class Analysis'!AM15</f>
        <v>1</v>
      </c>
      <c r="AL12" s="46">
        <f>'Class Analysis'!AN15</f>
        <v>4</v>
      </c>
      <c r="AM12" s="46">
        <f>'Class Analysis'!AO15</f>
        <v>4</v>
      </c>
      <c r="AN12" s="46">
        <f>'Class Analysis'!AP15</f>
        <v>5</v>
      </c>
      <c r="AO12" s="46">
        <f>'Class Analysis'!AQ15</f>
        <v>1</v>
      </c>
      <c r="AP12" s="46">
        <f>'Class Analysis'!AR15</f>
        <v>0</v>
      </c>
      <c r="AQ12" s="46">
        <f>'Class Analysis'!AS15</f>
        <v>1</v>
      </c>
      <c r="AR12" s="46">
        <f>'Class Analysis'!AT15</f>
        <v>1</v>
      </c>
      <c r="AS12" s="44">
        <f>'Class Analysis'!AU15</f>
        <v>1</v>
      </c>
    </row>
    <row r="13" spans="1:45" s="73" customFormat="1" ht="17.5" customHeight="1" x14ac:dyDescent="0.55000000000000004">
      <c r="A13" s="45">
        <v>10</v>
      </c>
      <c r="B13" s="76">
        <f t="shared" si="1"/>
        <v>35.833333333333329</v>
      </c>
      <c r="C13" s="53" t="s">
        <v>79</v>
      </c>
      <c r="D13" s="54"/>
      <c r="E13" s="77">
        <f>'Class Analysis'!G16</f>
        <v>3</v>
      </c>
      <c r="F13" s="46">
        <f>'Class Analysis'!H16</f>
        <v>0</v>
      </c>
      <c r="G13" s="46">
        <f>'Class Analysis'!I16</f>
        <v>1</v>
      </c>
      <c r="H13" s="46">
        <f>'Class Analysis'!J16</f>
        <v>2</v>
      </c>
      <c r="I13" s="46">
        <f>'Class Analysis'!K16</f>
        <v>3</v>
      </c>
      <c r="J13" s="46">
        <f>'Class Analysis'!L16</f>
        <v>3</v>
      </c>
      <c r="K13" s="46">
        <f>'Class Analysis'!M16</f>
        <v>3</v>
      </c>
      <c r="L13" s="46">
        <f>'Class Analysis'!N16</f>
        <v>3</v>
      </c>
      <c r="M13" s="46">
        <f>'Class Analysis'!O16</f>
        <v>3</v>
      </c>
      <c r="N13" s="46">
        <f>'Class Analysis'!P16</f>
        <v>3</v>
      </c>
      <c r="O13" s="46">
        <f>'Class Analysis'!Q16</f>
        <v>1</v>
      </c>
      <c r="P13" s="46">
        <f>'Class Analysis'!R16</f>
        <v>1</v>
      </c>
      <c r="Q13" s="46">
        <f>'Class Analysis'!S16</f>
        <v>1</v>
      </c>
      <c r="R13" s="46">
        <f>'Class Analysis'!T16</f>
        <v>3</v>
      </c>
      <c r="S13" s="46">
        <f>'Class Analysis'!U16</f>
        <v>3</v>
      </c>
      <c r="T13" s="46">
        <f>'Class Analysis'!V16</f>
        <v>3</v>
      </c>
      <c r="U13" s="46">
        <f>'Class Analysis'!W16</f>
        <v>0</v>
      </c>
      <c r="V13" s="46">
        <f>'Class Analysis'!X16</f>
        <v>2</v>
      </c>
      <c r="W13" s="46">
        <f>'Class Analysis'!Y16</f>
        <v>3</v>
      </c>
      <c r="X13" s="46">
        <f>'Class Analysis'!Z16</f>
        <v>3</v>
      </c>
      <c r="Y13" s="46">
        <f>'Class Analysis'!AA16</f>
        <v>2</v>
      </c>
      <c r="Z13" s="46">
        <f>'Class Analysis'!AB16</f>
        <v>3</v>
      </c>
      <c r="AA13" s="46">
        <f>'Class Analysis'!AC16</f>
        <v>2</v>
      </c>
      <c r="AB13" s="46">
        <f>'Class Analysis'!AD16</f>
        <v>1</v>
      </c>
      <c r="AC13" s="46">
        <f>'Class Analysis'!AE16</f>
        <v>2</v>
      </c>
      <c r="AD13" s="46">
        <f>'Class Analysis'!AF16</f>
        <v>3</v>
      </c>
      <c r="AE13" s="46">
        <f>'Class Analysis'!AG16</f>
        <v>1</v>
      </c>
      <c r="AF13" s="46">
        <f>'Class Analysis'!AH16</f>
        <v>1</v>
      </c>
      <c r="AG13" s="46">
        <f>'Class Analysis'!AI16</f>
        <v>3</v>
      </c>
      <c r="AH13" s="46">
        <f>'Class Analysis'!AJ16</f>
        <v>1</v>
      </c>
      <c r="AI13" s="46">
        <f>'Class Analysis'!AK16</f>
        <v>3</v>
      </c>
      <c r="AJ13" s="46">
        <f>'Class Analysis'!AL16</f>
        <v>0</v>
      </c>
      <c r="AK13" s="46">
        <f>'Class Analysis'!AM16</f>
        <v>2</v>
      </c>
      <c r="AL13" s="46">
        <f>'Class Analysis'!AN16</f>
        <v>3</v>
      </c>
      <c r="AM13" s="46">
        <f>'Class Analysis'!AO16</f>
        <v>1</v>
      </c>
      <c r="AN13" s="46">
        <f>'Class Analysis'!AP16</f>
        <v>3</v>
      </c>
      <c r="AO13" s="46">
        <f>'Class Analysis'!AQ16</f>
        <v>2</v>
      </c>
      <c r="AP13" s="46">
        <f>'Class Analysis'!AR16</f>
        <v>0</v>
      </c>
      <c r="AQ13" s="46">
        <f>'Class Analysis'!AS16</f>
        <v>1</v>
      </c>
      <c r="AR13" s="46">
        <f>'Class Analysis'!AT16</f>
        <v>1</v>
      </c>
      <c r="AS13" s="44">
        <f>'Class Analysis'!AU16</f>
        <v>1</v>
      </c>
    </row>
    <row r="14" spans="1:45" s="73" customFormat="1" ht="17.5" customHeight="1" x14ac:dyDescent="0.55000000000000004">
      <c r="A14" s="45">
        <v>11</v>
      </c>
      <c r="B14" s="76">
        <f t="shared" si="1"/>
        <v>63.928571428571431</v>
      </c>
      <c r="C14" s="53" t="s">
        <v>80</v>
      </c>
      <c r="D14" s="54" t="s">
        <v>81</v>
      </c>
      <c r="E14" s="77">
        <f>'Class Analysis'!G17</f>
        <v>7</v>
      </c>
      <c r="F14" s="46">
        <f>'Class Analysis'!H17</f>
        <v>0</v>
      </c>
      <c r="G14" s="46">
        <f>'Class Analysis'!I17</f>
        <v>1</v>
      </c>
      <c r="H14" s="46">
        <f>'Class Analysis'!J17</f>
        <v>2</v>
      </c>
      <c r="I14" s="46">
        <f>'Class Analysis'!K17</f>
        <v>3</v>
      </c>
      <c r="J14" s="46">
        <f>'Class Analysis'!L17</f>
        <v>4</v>
      </c>
      <c r="K14" s="46">
        <f>'Class Analysis'!M17</f>
        <v>5</v>
      </c>
      <c r="L14" s="46">
        <f>'Class Analysis'!N17</f>
        <v>6</v>
      </c>
      <c r="M14" s="46">
        <f>'Class Analysis'!O17</f>
        <v>7</v>
      </c>
      <c r="N14" s="46">
        <f>'Class Analysis'!P17</f>
        <v>7</v>
      </c>
      <c r="O14" s="46">
        <f>'Class Analysis'!Q17</f>
        <v>2</v>
      </c>
      <c r="P14" s="46">
        <f>'Class Analysis'!R17</f>
        <v>2</v>
      </c>
      <c r="Q14" s="46">
        <f>'Class Analysis'!S17</f>
        <v>2</v>
      </c>
      <c r="R14" s="46">
        <f>'Class Analysis'!T17</f>
        <v>7</v>
      </c>
      <c r="S14" s="46">
        <f>'Class Analysis'!U17</f>
        <v>2</v>
      </c>
      <c r="T14" s="46">
        <f>'Class Analysis'!V17</f>
        <v>2</v>
      </c>
      <c r="U14" s="46">
        <f>'Class Analysis'!W17</f>
        <v>0</v>
      </c>
      <c r="V14" s="46">
        <f>'Class Analysis'!X17</f>
        <v>2</v>
      </c>
      <c r="W14" s="46">
        <f>'Class Analysis'!Y17</f>
        <v>0</v>
      </c>
      <c r="X14" s="46">
        <f>'Class Analysis'!Z17</f>
        <v>2</v>
      </c>
      <c r="Y14" s="46">
        <f>'Class Analysis'!AA17</f>
        <v>2</v>
      </c>
      <c r="Z14" s="46">
        <f>'Class Analysis'!AB17</f>
        <v>2</v>
      </c>
      <c r="AA14" s="46">
        <f>'Class Analysis'!AC17</f>
        <v>1</v>
      </c>
      <c r="AB14" s="46">
        <f>'Class Analysis'!AD17</f>
        <v>7</v>
      </c>
      <c r="AC14" s="46">
        <f>'Class Analysis'!AE17</f>
        <v>1</v>
      </c>
      <c r="AD14" s="46">
        <f>'Class Analysis'!AF17</f>
        <v>5</v>
      </c>
      <c r="AE14" s="46">
        <f>'Class Analysis'!AG17</f>
        <v>2</v>
      </c>
      <c r="AF14" s="46">
        <f>'Class Analysis'!AH17</f>
        <v>7</v>
      </c>
      <c r="AG14" s="46">
        <f>'Class Analysis'!AI17</f>
        <v>2</v>
      </c>
      <c r="AH14" s="46">
        <f>'Class Analysis'!AJ17</f>
        <v>1</v>
      </c>
      <c r="AI14" s="46">
        <f>'Class Analysis'!AK17</f>
        <v>1</v>
      </c>
      <c r="AJ14" s="46">
        <f>'Class Analysis'!AL17</f>
        <v>1</v>
      </c>
      <c r="AK14" s="46">
        <f>'Class Analysis'!AM17</f>
        <v>1</v>
      </c>
      <c r="AL14" s="46">
        <f>'Class Analysis'!AN17</f>
        <v>0</v>
      </c>
      <c r="AM14" s="46">
        <f>'Class Analysis'!AO17</f>
        <v>2</v>
      </c>
      <c r="AN14" s="46">
        <f>'Class Analysis'!AP17</f>
        <v>2</v>
      </c>
      <c r="AO14" s="46">
        <f>'Class Analysis'!AQ17</f>
        <v>2</v>
      </c>
      <c r="AP14" s="46">
        <f>'Class Analysis'!AR17</f>
        <v>2</v>
      </c>
      <c r="AQ14" s="46">
        <f>'Class Analysis'!AS17</f>
        <v>1</v>
      </c>
      <c r="AR14" s="46">
        <f>'Class Analysis'!AT17</f>
        <v>2</v>
      </c>
      <c r="AS14" s="44">
        <f>'Class Analysis'!AU17</f>
        <v>1</v>
      </c>
    </row>
    <row r="15" spans="1:45" s="73" customFormat="1" ht="17.5" customHeight="1" x14ac:dyDescent="0.55000000000000004">
      <c r="A15" s="45">
        <v>12</v>
      </c>
      <c r="B15" s="76">
        <f t="shared" si="1"/>
        <v>53.75</v>
      </c>
      <c r="C15" s="53" t="s">
        <v>82</v>
      </c>
      <c r="D15" s="54" t="s">
        <v>83</v>
      </c>
      <c r="E15" s="77">
        <f>'Class Analysis'!G18</f>
        <v>6</v>
      </c>
      <c r="F15" s="46">
        <f>'Class Analysis'!H18</f>
        <v>0</v>
      </c>
      <c r="G15" s="46">
        <f>'Class Analysis'!I18</f>
        <v>1</v>
      </c>
      <c r="H15" s="46">
        <f>'Class Analysis'!J18</f>
        <v>2</v>
      </c>
      <c r="I15" s="46">
        <f>'Class Analysis'!K18</f>
        <v>3</v>
      </c>
      <c r="J15" s="46">
        <f>'Class Analysis'!L18</f>
        <v>4</v>
      </c>
      <c r="K15" s="46">
        <f>'Class Analysis'!M18</f>
        <v>5</v>
      </c>
      <c r="L15" s="46">
        <f>'Class Analysis'!N18</f>
        <v>6</v>
      </c>
      <c r="M15" s="46">
        <f>'Class Analysis'!O18</f>
        <v>6</v>
      </c>
      <c r="N15" s="46">
        <f>'Class Analysis'!P18</f>
        <v>0</v>
      </c>
      <c r="O15" s="46">
        <f>'Class Analysis'!Q18</f>
        <v>2</v>
      </c>
      <c r="P15" s="46">
        <f>'Class Analysis'!R18</f>
        <v>1</v>
      </c>
      <c r="Q15" s="46">
        <f>'Class Analysis'!S18</f>
        <v>4</v>
      </c>
      <c r="R15" s="46">
        <f>'Class Analysis'!T18</f>
        <v>4</v>
      </c>
      <c r="S15" s="46">
        <f>'Class Analysis'!U18</f>
        <v>6</v>
      </c>
      <c r="T15" s="46">
        <f>'Class Analysis'!V18</f>
        <v>2</v>
      </c>
      <c r="U15" s="46">
        <f>'Class Analysis'!W18</f>
        <v>1</v>
      </c>
      <c r="V15" s="46">
        <f>'Class Analysis'!X18</f>
        <v>6</v>
      </c>
      <c r="W15" s="46">
        <f>'Class Analysis'!Y18</f>
        <v>6</v>
      </c>
      <c r="X15" s="46">
        <f>'Class Analysis'!Z18</f>
        <v>6</v>
      </c>
      <c r="Y15" s="46">
        <f>'Class Analysis'!AA18</f>
        <v>4</v>
      </c>
      <c r="Z15" s="46">
        <f>'Class Analysis'!AB18</f>
        <v>2</v>
      </c>
      <c r="AA15" s="46">
        <f>'Class Analysis'!AC18</f>
        <v>0</v>
      </c>
      <c r="AB15" s="46">
        <f>'Class Analysis'!AD18</f>
        <v>1</v>
      </c>
      <c r="AC15" s="46">
        <f>'Class Analysis'!AE18</f>
        <v>0</v>
      </c>
      <c r="AD15" s="46">
        <f>'Class Analysis'!AF18</f>
        <v>6</v>
      </c>
      <c r="AE15" s="46">
        <f>'Class Analysis'!AG18</f>
        <v>2</v>
      </c>
      <c r="AF15" s="46">
        <f>'Class Analysis'!AH18</f>
        <v>6</v>
      </c>
      <c r="AG15" s="46">
        <f>'Class Analysis'!AI18</f>
        <v>4</v>
      </c>
      <c r="AH15" s="46">
        <f>'Class Analysis'!AJ18</f>
        <v>0</v>
      </c>
      <c r="AI15" s="46">
        <f>'Class Analysis'!AK18</f>
        <v>2</v>
      </c>
      <c r="AJ15" s="46">
        <f>'Class Analysis'!AL18</f>
        <v>0</v>
      </c>
      <c r="AK15" s="46">
        <f>'Class Analysis'!AM18</f>
        <v>1</v>
      </c>
      <c r="AL15" s="46">
        <f>'Class Analysis'!AN18</f>
        <v>6</v>
      </c>
      <c r="AM15" s="46">
        <f>'Class Analysis'!AO18</f>
        <v>4</v>
      </c>
      <c r="AN15" s="46">
        <f>'Class Analysis'!AP18</f>
        <v>3</v>
      </c>
      <c r="AO15" s="46">
        <f>'Class Analysis'!AQ18</f>
        <v>1</v>
      </c>
      <c r="AP15" s="46">
        <f>'Class Analysis'!AR18</f>
        <v>0</v>
      </c>
      <c r="AQ15" s="46">
        <f>'Class Analysis'!AS18</f>
        <v>0</v>
      </c>
      <c r="AR15" s="46">
        <f>'Class Analysis'!AT18</f>
        <v>1</v>
      </c>
      <c r="AS15" s="44">
        <f>'Class Analysis'!AU18</f>
        <v>3</v>
      </c>
    </row>
    <row r="16" spans="1:45" s="73" customFormat="1" ht="17.5" customHeight="1" x14ac:dyDescent="0.55000000000000004">
      <c r="A16" s="45">
        <v>13</v>
      </c>
      <c r="B16" s="76">
        <f t="shared" si="1"/>
        <v>35</v>
      </c>
      <c r="C16" s="53" t="s">
        <v>84</v>
      </c>
      <c r="D16" s="54"/>
      <c r="E16" s="77">
        <f>'Class Analysis'!G19</f>
        <v>3</v>
      </c>
      <c r="F16" s="46">
        <f>'Class Analysis'!H19</f>
        <v>0</v>
      </c>
      <c r="G16" s="46">
        <f>'Class Analysis'!I19</f>
        <v>1</v>
      </c>
      <c r="H16" s="46">
        <f>'Class Analysis'!J19</f>
        <v>2</v>
      </c>
      <c r="I16" s="46">
        <f>'Class Analysis'!K19</f>
        <v>3</v>
      </c>
      <c r="J16" s="46">
        <f>'Class Analysis'!L19</f>
        <v>3</v>
      </c>
      <c r="K16" s="46">
        <f>'Class Analysis'!M19</f>
        <v>3</v>
      </c>
      <c r="L16" s="46">
        <f>'Class Analysis'!N19</f>
        <v>3</v>
      </c>
      <c r="M16" s="46">
        <f>'Class Analysis'!O19</f>
        <v>3</v>
      </c>
      <c r="N16" s="46">
        <f>'Class Analysis'!P19</f>
        <v>3</v>
      </c>
      <c r="O16" s="46">
        <f>'Class Analysis'!Q19</f>
        <v>2</v>
      </c>
      <c r="P16" s="46">
        <f>'Class Analysis'!R19</f>
        <v>3</v>
      </c>
      <c r="Q16" s="46">
        <f>'Class Analysis'!S19</f>
        <v>1</v>
      </c>
      <c r="R16" s="46">
        <f>'Class Analysis'!T19</f>
        <v>3</v>
      </c>
      <c r="S16" s="46">
        <f>'Class Analysis'!U19</f>
        <v>3</v>
      </c>
      <c r="T16" s="46">
        <f>'Class Analysis'!V19</f>
        <v>2</v>
      </c>
      <c r="U16" s="46">
        <f>'Class Analysis'!W19</f>
        <v>1</v>
      </c>
      <c r="V16" s="46">
        <f>'Class Analysis'!X19</f>
        <v>2</v>
      </c>
      <c r="W16" s="46">
        <f>'Class Analysis'!Y19</f>
        <v>2</v>
      </c>
      <c r="X16" s="46">
        <f>'Class Analysis'!Z19</f>
        <v>3</v>
      </c>
      <c r="Y16" s="46">
        <f>'Class Analysis'!AA19</f>
        <v>0</v>
      </c>
      <c r="Z16" s="46">
        <f>'Class Analysis'!AB19</f>
        <v>0</v>
      </c>
      <c r="AA16" s="46">
        <f>'Class Analysis'!AC19</f>
        <v>2</v>
      </c>
      <c r="AB16" s="46">
        <f>'Class Analysis'!AD19</f>
        <v>3</v>
      </c>
      <c r="AC16" s="46">
        <f>'Class Analysis'!AE19</f>
        <v>1</v>
      </c>
      <c r="AD16" s="46">
        <f>'Class Analysis'!AF19</f>
        <v>3</v>
      </c>
      <c r="AE16" s="46">
        <f>'Class Analysis'!AG19</f>
        <v>1</v>
      </c>
      <c r="AF16" s="46">
        <f>'Class Analysis'!AH19</f>
        <v>3</v>
      </c>
      <c r="AG16" s="46">
        <f>'Class Analysis'!AI19</f>
        <v>3</v>
      </c>
      <c r="AH16" s="46">
        <f>'Class Analysis'!AJ19</f>
        <v>2</v>
      </c>
      <c r="AI16" s="46">
        <f>'Class Analysis'!AK19</f>
        <v>3</v>
      </c>
      <c r="AJ16" s="46">
        <f>'Class Analysis'!AL19</f>
        <v>0</v>
      </c>
      <c r="AK16" s="46">
        <f>'Class Analysis'!AM19</f>
        <v>0</v>
      </c>
      <c r="AL16" s="46">
        <f>'Class Analysis'!AN19</f>
        <v>3</v>
      </c>
      <c r="AM16" s="46">
        <f>'Class Analysis'!AO19</f>
        <v>2</v>
      </c>
      <c r="AN16" s="46">
        <f>'Class Analysis'!AP19</f>
        <v>3</v>
      </c>
      <c r="AO16" s="46">
        <f>'Class Analysis'!AQ19</f>
        <v>0</v>
      </c>
      <c r="AP16" s="46">
        <f>'Class Analysis'!AR19</f>
        <v>1</v>
      </c>
      <c r="AQ16" s="46">
        <f>'Class Analysis'!AS19</f>
        <v>2</v>
      </c>
      <c r="AR16" s="46">
        <f>'Class Analysis'!AT19</f>
        <v>0</v>
      </c>
      <c r="AS16" s="44">
        <f>'Class Analysis'!AU19</f>
        <v>3</v>
      </c>
    </row>
    <row r="17" spans="1:45" s="73" customFormat="1" ht="17.5" customHeight="1" x14ac:dyDescent="0.55000000000000004">
      <c r="A17" s="45">
        <v>14</v>
      </c>
      <c r="B17" s="76">
        <f t="shared" si="1"/>
        <v>42.500000000000007</v>
      </c>
      <c r="C17" s="53" t="s">
        <v>85</v>
      </c>
      <c r="D17" s="54"/>
      <c r="E17" s="77">
        <f>'Class Analysis'!G20</f>
        <v>5</v>
      </c>
      <c r="F17" s="46">
        <f>'Class Analysis'!H20</f>
        <v>0</v>
      </c>
      <c r="G17" s="46">
        <f>'Class Analysis'!I20</f>
        <v>1</v>
      </c>
      <c r="H17" s="46">
        <f>'Class Analysis'!J20</f>
        <v>2</v>
      </c>
      <c r="I17" s="46">
        <f>'Class Analysis'!K20</f>
        <v>3</v>
      </c>
      <c r="J17" s="46">
        <f>'Class Analysis'!L20</f>
        <v>4</v>
      </c>
      <c r="K17" s="46">
        <f>'Class Analysis'!M20</f>
        <v>5</v>
      </c>
      <c r="L17" s="46">
        <f>'Class Analysis'!N20</f>
        <v>5</v>
      </c>
      <c r="M17" s="46">
        <f>'Class Analysis'!O20</f>
        <v>5</v>
      </c>
      <c r="N17" s="46">
        <f>'Class Analysis'!P20</f>
        <v>4</v>
      </c>
      <c r="O17" s="46">
        <f>'Class Analysis'!Q20</f>
        <v>4</v>
      </c>
      <c r="P17" s="46">
        <f>'Class Analysis'!R20</f>
        <v>3</v>
      </c>
      <c r="Q17" s="46">
        <f>'Class Analysis'!S20</f>
        <v>3</v>
      </c>
      <c r="R17" s="46">
        <f>'Class Analysis'!T20</f>
        <v>3</v>
      </c>
      <c r="S17" s="46">
        <f>'Class Analysis'!U20</f>
        <v>3</v>
      </c>
      <c r="T17" s="46">
        <f>'Class Analysis'!V20</f>
        <v>5</v>
      </c>
      <c r="U17" s="46">
        <f>'Class Analysis'!W20</f>
        <v>1</v>
      </c>
      <c r="V17" s="46">
        <f>'Class Analysis'!X20</f>
        <v>5</v>
      </c>
      <c r="W17" s="46">
        <f>'Class Analysis'!Y20</f>
        <v>0</v>
      </c>
      <c r="X17" s="46">
        <f>'Class Analysis'!Z20</f>
        <v>0</v>
      </c>
      <c r="Y17" s="46">
        <f>'Class Analysis'!AA20</f>
        <v>3</v>
      </c>
      <c r="Z17" s="46">
        <f>'Class Analysis'!AB20</f>
        <v>5</v>
      </c>
      <c r="AA17" s="46">
        <f>'Class Analysis'!AC20</f>
        <v>4</v>
      </c>
      <c r="AB17" s="46">
        <f>'Class Analysis'!AD20</f>
        <v>3</v>
      </c>
      <c r="AC17" s="46">
        <f>'Class Analysis'!AE20</f>
        <v>2</v>
      </c>
      <c r="AD17" s="46">
        <f>'Class Analysis'!AF20</f>
        <v>0</v>
      </c>
      <c r="AE17" s="46">
        <f>'Class Analysis'!AG20</f>
        <v>1</v>
      </c>
      <c r="AF17" s="46">
        <f>'Class Analysis'!AH20</f>
        <v>2</v>
      </c>
      <c r="AG17" s="46">
        <f>'Class Analysis'!AI20</f>
        <v>5</v>
      </c>
      <c r="AH17" s="46">
        <f>'Class Analysis'!AJ20</f>
        <v>2</v>
      </c>
      <c r="AI17" s="46">
        <f>'Class Analysis'!AK20</f>
        <v>1</v>
      </c>
      <c r="AJ17" s="46">
        <f>'Class Analysis'!AL20</f>
        <v>1</v>
      </c>
      <c r="AK17" s="46">
        <f>'Class Analysis'!AM20</f>
        <v>3</v>
      </c>
      <c r="AL17" s="46">
        <f>'Class Analysis'!AN20</f>
        <v>5</v>
      </c>
      <c r="AM17" s="46">
        <f>'Class Analysis'!AO20</f>
        <v>3</v>
      </c>
      <c r="AN17" s="46">
        <f>'Class Analysis'!AP20</f>
        <v>5</v>
      </c>
      <c r="AO17" s="46">
        <f>'Class Analysis'!AQ20</f>
        <v>3</v>
      </c>
      <c r="AP17" s="46">
        <f>'Class Analysis'!AR20</f>
        <v>3</v>
      </c>
      <c r="AQ17" s="46">
        <f>'Class Analysis'!AS20</f>
        <v>2</v>
      </c>
      <c r="AR17" s="46">
        <f>'Class Analysis'!AT20</f>
        <v>3</v>
      </c>
      <c r="AS17" s="44">
        <f>'Class Analysis'!AU20</f>
        <v>3</v>
      </c>
    </row>
    <row r="18" spans="1:45" s="73" customFormat="1" ht="17.5" customHeight="1" x14ac:dyDescent="0.55000000000000004">
      <c r="A18" s="45">
        <v>15</v>
      </c>
      <c r="B18" s="76">
        <f t="shared" si="1"/>
        <v>46.500000000000007</v>
      </c>
      <c r="C18" s="53" t="s">
        <v>86</v>
      </c>
      <c r="D18" s="54"/>
      <c r="E18" s="77">
        <f>'Class Analysis'!G21</f>
        <v>5</v>
      </c>
      <c r="F18" s="46">
        <f>'Class Analysis'!H21</f>
        <v>0</v>
      </c>
      <c r="G18" s="46">
        <f>'Class Analysis'!I21</f>
        <v>1</v>
      </c>
      <c r="H18" s="46">
        <f>'Class Analysis'!J21</f>
        <v>2</v>
      </c>
      <c r="I18" s="46">
        <f>'Class Analysis'!K21</f>
        <v>3</v>
      </c>
      <c r="J18" s="46">
        <f>'Class Analysis'!L21</f>
        <v>4</v>
      </c>
      <c r="K18" s="46">
        <f>'Class Analysis'!M21</f>
        <v>5</v>
      </c>
      <c r="L18" s="46">
        <f>'Class Analysis'!N21</f>
        <v>5</v>
      </c>
      <c r="M18" s="46">
        <f>'Class Analysis'!O21</f>
        <v>5</v>
      </c>
      <c r="N18" s="46">
        <f>'Class Analysis'!P21</f>
        <v>5</v>
      </c>
      <c r="O18" s="46">
        <f>'Class Analysis'!Q21</f>
        <v>3</v>
      </c>
      <c r="P18" s="46">
        <f>'Class Analysis'!R21</f>
        <v>3</v>
      </c>
      <c r="Q18" s="46">
        <f>'Class Analysis'!S21</f>
        <v>1</v>
      </c>
      <c r="R18" s="46">
        <f>'Class Analysis'!T21</f>
        <v>0</v>
      </c>
      <c r="S18" s="46">
        <f>'Class Analysis'!U21</f>
        <v>5</v>
      </c>
      <c r="T18" s="46">
        <f>'Class Analysis'!V21</f>
        <v>5</v>
      </c>
      <c r="U18" s="46">
        <f>'Class Analysis'!W21</f>
        <v>1</v>
      </c>
      <c r="V18" s="46">
        <f>'Class Analysis'!X21</f>
        <v>2</v>
      </c>
      <c r="W18" s="46">
        <f>'Class Analysis'!Y21</f>
        <v>5</v>
      </c>
      <c r="X18" s="46">
        <f>'Class Analysis'!Z21</f>
        <v>5</v>
      </c>
      <c r="Y18" s="46">
        <f>'Class Analysis'!AA21</f>
        <v>3</v>
      </c>
      <c r="Z18" s="46">
        <f>'Class Analysis'!AB21</f>
        <v>1</v>
      </c>
      <c r="AA18" s="46">
        <f>'Class Analysis'!AC21</f>
        <v>2</v>
      </c>
      <c r="AB18" s="46">
        <f>'Class Analysis'!AD21</f>
        <v>5</v>
      </c>
      <c r="AC18" s="46">
        <f>'Class Analysis'!AE21</f>
        <v>5</v>
      </c>
      <c r="AD18" s="46">
        <f>'Class Analysis'!AF21</f>
        <v>5</v>
      </c>
      <c r="AE18" s="46">
        <f>'Class Analysis'!AG21</f>
        <v>2</v>
      </c>
      <c r="AF18" s="46">
        <f>'Class Analysis'!AH21</f>
        <v>1</v>
      </c>
      <c r="AG18" s="46">
        <f>'Class Analysis'!AI21</f>
        <v>5</v>
      </c>
      <c r="AH18" s="46">
        <f>'Class Analysis'!AJ21</f>
        <v>1</v>
      </c>
      <c r="AI18" s="46">
        <f>'Class Analysis'!AK21</f>
        <v>3</v>
      </c>
      <c r="AJ18" s="46">
        <f>'Class Analysis'!AL21</f>
        <v>1</v>
      </c>
      <c r="AK18" s="46">
        <f>'Class Analysis'!AM21</f>
        <v>2</v>
      </c>
      <c r="AL18" s="46">
        <f>'Class Analysis'!AN21</f>
        <v>5</v>
      </c>
      <c r="AM18" s="46">
        <f>'Class Analysis'!AO21</f>
        <v>0</v>
      </c>
      <c r="AN18" s="46">
        <f>'Class Analysis'!AP21</f>
        <v>0</v>
      </c>
      <c r="AO18" s="46">
        <f>'Class Analysis'!AQ21</f>
        <v>1</v>
      </c>
      <c r="AP18" s="46">
        <f>'Class Analysis'!AR21</f>
        <v>1</v>
      </c>
      <c r="AQ18" s="46">
        <f>'Class Analysis'!AS21</f>
        <v>1</v>
      </c>
      <c r="AR18" s="46">
        <f>'Class Analysis'!AT21</f>
        <v>2</v>
      </c>
      <c r="AS18" s="44">
        <f>'Class Analysis'!AU21</f>
        <v>1</v>
      </c>
    </row>
    <row r="19" spans="1:45" s="73" customFormat="1" ht="17.5" customHeight="1" x14ac:dyDescent="0.55000000000000004">
      <c r="A19" s="45">
        <v>16</v>
      </c>
      <c r="B19" s="76">
        <f t="shared" si="1"/>
        <v>41.666666666666664</v>
      </c>
      <c r="C19" s="53" t="s">
        <v>87</v>
      </c>
      <c r="D19" s="54"/>
      <c r="E19" s="77">
        <f>'Class Analysis'!G22</f>
        <v>6</v>
      </c>
      <c r="F19" s="46">
        <f>'Class Analysis'!H22</f>
        <v>0</v>
      </c>
      <c r="G19" s="46">
        <f>'Class Analysis'!I22</f>
        <v>1</v>
      </c>
      <c r="H19" s="46">
        <f>'Class Analysis'!J22</f>
        <v>2</v>
      </c>
      <c r="I19" s="46">
        <f>'Class Analysis'!K22</f>
        <v>3</v>
      </c>
      <c r="J19" s="46">
        <f>'Class Analysis'!L22</f>
        <v>4</v>
      </c>
      <c r="K19" s="46">
        <f>'Class Analysis'!M22</f>
        <v>5</v>
      </c>
      <c r="L19" s="46">
        <f>'Class Analysis'!N22</f>
        <v>6</v>
      </c>
      <c r="M19" s="46">
        <f>'Class Analysis'!O22</f>
        <v>6</v>
      </c>
      <c r="N19" s="46">
        <f>'Class Analysis'!P22</f>
        <v>5</v>
      </c>
      <c r="O19" s="46">
        <f>'Class Analysis'!Q22</f>
        <v>2</v>
      </c>
      <c r="P19" s="46">
        <f>'Class Analysis'!R22</f>
        <v>5</v>
      </c>
      <c r="Q19" s="46">
        <f>'Class Analysis'!S22</f>
        <v>3</v>
      </c>
      <c r="R19" s="46">
        <f>'Class Analysis'!T22</f>
        <v>6</v>
      </c>
      <c r="S19" s="46">
        <f>'Class Analysis'!U22</f>
        <v>6</v>
      </c>
      <c r="T19" s="46">
        <f>'Class Analysis'!V22</f>
        <v>5</v>
      </c>
      <c r="U19" s="46">
        <f>'Class Analysis'!W22</f>
        <v>1</v>
      </c>
      <c r="V19" s="46">
        <f>'Class Analysis'!X22</f>
        <v>6</v>
      </c>
      <c r="W19" s="46">
        <f>'Class Analysis'!Y22</f>
        <v>5</v>
      </c>
      <c r="X19" s="46">
        <f>'Class Analysis'!Z22</f>
        <v>2</v>
      </c>
      <c r="Y19" s="46">
        <f>'Class Analysis'!AA22</f>
        <v>5</v>
      </c>
      <c r="Z19" s="46">
        <f>'Class Analysis'!AB22</f>
        <v>2</v>
      </c>
      <c r="AA19" s="46">
        <f>'Class Analysis'!AC22</f>
        <v>1</v>
      </c>
      <c r="AB19" s="46">
        <f>'Class Analysis'!AD22</f>
        <v>6</v>
      </c>
      <c r="AC19" s="46">
        <f>'Class Analysis'!AE22</f>
        <v>2</v>
      </c>
      <c r="AD19" s="46">
        <f>'Class Analysis'!AF22</f>
        <v>6</v>
      </c>
      <c r="AE19" s="46">
        <f>'Class Analysis'!AG22</f>
        <v>2</v>
      </c>
      <c r="AF19" s="46">
        <f>'Class Analysis'!AH22</f>
        <v>1</v>
      </c>
      <c r="AG19" s="46">
        <f>'Class Analysis'!AI22</f>
        <v>6</v>
      </c>
      <c r="AH19" s="46">
        <f>'Class Analysis'!AJ22</f>
        <v>2</v>
      </c>
      <c r="AI19" s="46">
        <f>'Class Analysis'!AK22</f>
        <v>5</v>
      </c>
      <c r="AJ19" s="46">
        <f>'Class Analysis'!AL22</f>
        <v>2</v>
      </c>
      <c r="AK19" s="46">
        <f>'Class Analysis'!AM22</f>
        <v>1</v>
      </c>
      <c r="AL19" s="46">
        <f>'Class Analysis'!AN22</f>
        <v>5</v>
      </c>
      <c r="AM19" s="46">
        <f>'Class Analysis'!AO22</f>
        <v>5</v>
      </c>
      <c r="AN19" s="46">
        <f>'Class Analysis'!AP22</f>
        <v>6</v>
      </c>
      <c r="AO19" s="46">
        <f>'Class Analysis'!AQ22</f>
        <v>2</v>
      </c>
      <c r="AP19" s="46">
        <f>'Class Analysis'!AR22</f>
        <v>2</v>
      </c>
      <c r="AQ19" s="46">
        <f>'Class Analysis'!AS22</f>
        <v>2</v>
      </c>
      <c r="AR19" s="46">
        <f>'Class Analysis'!AT22</f>
        <v>3</v>
      </c>
      <c r="AS19" s="44">
        <f>'Class Analysis'!AU22</f>
        <v>1</v>
      </c>
    </row>
    <row r="20" spans="1:45" s="73" customFormat="1" ht="17.5" customHeight="1" x14ac:dyDescent="0.55000000000000004">
      <c r="A20" s="45">
        <v>17</v>
      </c>
      <c r="B20" s="76">
        <f t="shared" si="1"/>
        <v>38.333333333333329</v>
      </c>
      <c r="C20" s="53" t="s">
        <v>88</v>
      </c>
      <c r="D20" s="54"/>
      <c r="E20" s="77">
        <f>'Class Analysis'!G23</f>
        <v>3</v>
      </c>
      <c r="F20" s="46">
        <f>'Class Analysis'!H23</f>
        <v>0</v>
      </c>
      <c r="G20" s="46">
        <f>'Class Analysis'!I23</f>
        <v>1</v>
      </c>
      <c r="H20" s="46">
        <f>'Class Analysis'!J23</f>
        <v>2</v>
      </c>
      <c r="I20" s="46">
        <f>'Class Analysis'!K23</f>
        <v>3</v>
      </c>
      <c r="J20" s="46">
        <f>'Class Analysis'!L23</f>
        <v>3</v>
      </c>
      <c r="K20" s="46">
        <f>'Class Analysis'!M23</f>
        <v>3</v>
      </c>
      <c r="L20" s="46">
        <f>'Class Analysis'!N23</f>
        <v>3</v>
      </c>
      <c r="M20" s="46">
        <f>'Class Analysis'!O23</f>
        <v>3</v>
      </c>
      <c r="N20" s="46">
        <f>'Class Analysis'!P23</f>
        <v>3</v>
      </c>
      <c r="O20" s="46">
        <f>'Class Analysis'!Q23</f>
        <v>2</v>
      </c>
      <c r="P20" s="46">
        <f>'Class Analysis'!R23</f>
        <v>3</v>
      </c>
      <c r="Q20" s="46">
        <f>'Class Analysis'!S23</f>
        <v>0</v>
      </c>
      <c r="R20" s="46">
        <f>'Class Analysis'!T23</f>
        <v>2</v>
      </c>
      <c r="S20" s="46">
        <f>'Class Analysis'!U23</f>
        <v>2</v>
      </c>
      <c r="T20" s="46">
        <f>'Class Analysis'!V23</f>
        <v>2</v>
      </c>
      <c r="U20" s="46">
        <f>'Class Analysis'!W23</f>
        <v>0</v>
      </c>
      <c r="V20" s="46">
        <f>'Class Analysis'!X23</f>
        <v>3</v>
      </c>
      <c r="W20" s="46">
        <f>'Class Analysis'!Y23</f>
        <v>2</v>
      </c>
      <c r="X20" s="46">
        <f>'Class Analysis'!Z23</f>
        <v>2</v>
      </c>
      <c r="Y20" s="46">
        <f>'Class Analysis'!AA23</f>
        <v>2</v>
      </c>
      <c r="Z20" s="46">
        <f>'Class Analysis'!AB23</f>
        <v>1</v>
      </c>
      <c r="AA20" s="46">
        <f>'Class Analysis'!AC23</f>
        <v>1</v>
      </c>
      <c r="AB20" s="46">
        <f>'Class Analysis'!AD23</f>
        <v>1</v>
      </c>
      <c r="AC20" s="46">
        <f>'Class Analysis'!AE23</f>
        <v>3</v>
      </c>
      <c r="AD20" s="46">
        <f>'Class Analysis'!AF23</f>
        <v>3</v>
      </c>
      <c r="AE20" s="46">
        <f>'Class Analysis'!AG23</f>
        <v>1</v>
      </c>
      <c r="AF20" s="46">
        <f>'Class Analysis'!AH23</f>
        <v>2</v>
      </c>
      <c r="AG20" s="46">
        <f>'Class Analysis'!AI23</f>
        <v>1</v>
      </c>
      <c r="AH20" s="46">
        <f>'Class Analysis'!AJ23</f>
        <v>1</v>
      </c>
      <c r="AI20" s="46">
        <f>'Class Analysis'!AK23</f>
        <v>1</v>
      </c>
      <c r="AJ20" s="46">
        <f>'Class Analysis'!AL23</f>
        <v>0</v>
      </c>
      <c r="AK20" s="46">
        <f>'Class Analysis'!AM23</f>
        <v>3</v>
      </c>
      <c r="AL20" s="46">
        <f>'Class Analysis'!AN23</f>
        <v>3</v>
      </c>
      <c r="AM20" s="46">
        <f>'Class Analysis'!AO23</f>
        <v>2</v>
      </c>
      <c r="AN20" s="46">
        <f>'Class Analysis'!AP23</f>
        <v>3</v>
      </c>
      <c r="AO20" s="46">
        <f>'Class Analysis'!AQ23</f>
        <v>0</v>
      </c>
      <c r="AP20" s="46">
        <f>'Class Analysis'!AR23</f>
        <v>1</v>
      </c>
      <c r="AQ20" s="46">
        <f>'Class Analysis'!AS23</f>
        <v>0</v>
      </c>
      <c r="AR20" s="46">
        <f>'Class Analysis'!AT23</f>
        <v>3</v>
      </c>
      <c r="AS20" s="44">
        <f>'Class Analysis'!AU23</f>
        <v>3</v>
      </c>
    </row>
    <row r="21" spans="1:45" s="73" customFormat="1" ht="17.5" customHeight="1" x14ac:dyDescent="0.55000000000000004">
      <c r="A21" s="45">
        <v>18</v>
      </c>
      <c r="B21" s="76">
        <f t="shared" si="1"/>
        <v>39.375000000000007</v>
      </c>
      <c r="C21" s="53" t="s">
        <v>89</v>
      </c>
      <c r="D21" s="54"/>
      <c r="E21" s="77">
        <f>'Class Analysis'!G24</f>
        <v>4</v>
      </c>
      <c r="F21" s="46">
        <f>'Class Analysis'!H24</f>
        <v>0</v>
      </c>
      <c r="G21" s="46">
        <f>'Class Analysis'!I24</f>
        <v>1</v>
      </c>
      <c r="H21" s="46">
        <f>'Class Analysis'!J24</f>
        <v>2</v>
      </c>
      <c r="I21" s="46">
        <f>'Class Analysis'!K24</f>
        <v>3</v>
      </c>
      <c r="J21" s="46">
        <f>'Class Analysis'!L24</f>
        <v>4</v>
      </c>
      <c r="K21" s="46">
        <f>'Class Analysis'!M24</f>
        <v>4</v>
      </c>
      <c r="L21" s="46">
        <f>'Class Analysis'!N24</f>
        <v>4</v>
      </c>
      <c r="M21" s="46">
        <f>'Class Analysis'!O24</f>
        <v>4</v>
      </c>
      <c r="N21" s="46">
        <f>'Class Analysis'!P24</f>
        <v>2</v>
      </c>
      <c r="O21" s="46">
        <f>'Class Analysis'!Q24</f>
        <v>0</v>
      </c>
      <c r="P21" s="46">
        <f>'Class Analysis'!R24</f>
        <v>3</v>
      </c>
      <c r="Q21" s="46">
        <f>'Class Analysis'!S24</f>
        <v>3</v>
      </c>
      <c r="R21" s="46">
        <f>'Class Analysis'!T24</f>
        <v>4</v>
      </c>
      <c r="S21" s="46">
        <f>'Class Analysis'!U24</f>
        <v>3</v>
      </c>
      <c r="T21" s="46">
        <f>'Class Analysis'!V24</f>
        <v>4</v>
      </c>
      <c r="U21" s="46">
        <f>'Class Analysis'!W24</f>
        <v>1</v>
      </c>
      <c r="V21" s="46">
        <f>'Class Analysis'!X24</f>
        <v>4</v>
      </c>
      <c r="W21" s="46">
        <f>'Class Analysis'!Y24</f>
        <v>0</v>
      </c>
      <c r="X21" s="46">
        <f>'Class Analysis'!Z24</f>
        <v>4</v>
      </c>
      <c r="Y21" s="46">
        <f>'Class Analysis'!AA24</f>
        <v>3</v>
      </c>
      <c r="Z21" s="46">
        <f>'Class Analysis'!AB24</f>
        <v>4</v>
      </c>
      <c r="AA21" s="46">
        <f>'Class Analysis'!AC24</f>
        <v>1</v>
      </c>
      <c r="AB21" s="46">
        <f>'Class Analysis'!AD24</f>
        <v>3</v>
      </c>
      <c r="AC21" s="46">
        <f>'Class Analysis'!AE24</f>
        <v>4</v>
      </c>
      <c r="AD21" s="46">
        <f>'Class Analysis'!AF24</f>
        <v>0</v>
      </c>
      <c r="AE21" s="46">
        <f>'Class Analysis'!AG24</f>
        <v>1</v>
      </c>
      <c r="AF21" s="46">
        <f>'Class Analysis'!AH24</f>
        <v>4</v>
      </c>
      <c r="AG21" s="46">
        <f>'Class Analysis'!AI24</f>
        <v>4</v>
      </c>
      <c r="AH21" s="46">
        <f>'Class Analysis'!AJ24</f>
        <v>1</v>
      </c>
      <c r="AI21" s="46">
        <f>'Class Analysis'!AK24</f>
        <v>1</v>
      </c>
      <c r="AJ21" s="46">
        <f>'Class Analysis'!AL24</f>
        <v>1</v>
      </c>
      <c r="AK21" s="46">
        <f>'Class Analysis'!AM24</f>
        <v>3</v>
      </c>
      <c r="AL21" s="46">
        <f>'Class Analysis'!AN24</f>
        <v>4</v>
      </c>
      <c r="AM21" s="46">
        <f>'Class Analysis'!AO24</f>
        <v>2</v>
      </c>
      <c r="AN21" s="46">
        <f>'Class Analysis'!AP24</f>
        <v>4</v>
      </c>
      <c r="AO21" s="46">
        <f>'Class Analysis'!AQ24</f>
        <v>0</v>
      </c>
      <c r="AP21" s="46">
        <f>'Class Analysis'!AR24</f>
        <v>1</v>
      </c>
      <c r="AQ21" s="46">
        <f>'Class Analysis'!AS24</f>
        <v>1</v>
      </c>
      <c r="AR21" s="46">
        <f>'Class Analysis'!AT24</f>
        <v>3</v>
      </c>
      <c r="AS21" s="44">
        <f>'Class Analysis'!AU24</f>
        <v>2</v>
      </c>
    </row>
    <row r="22" spans="1:45" s="73" customFormat="1" ht="17.5" customHeight="1" x14ac:dyDescent="0.55000000000000004">
      <c r="A22" s="45">
        <v>19</v>
      </c>
      <c r="B22" s="76">
        <f t="shared" si="1"/>
        <v>45.000000000000007</v>
      </c>
      <c r="C22" s="53" t="s">
        <v>90</v>
      </c>
      <c r="D22" s="54"/>
      <c r="E22" s="77">
        <f>'Class Analysis'!G25</f>
        <v>3</v>
      </c>
      <c r="F22" s="46">
        <f>'Class Analysis'!H25</f>
        <v>0</v>
      </c>
      <c r="G22" s="46">
        <f>'Class Analysis'!I25</f>
        <v>1</v>
      </c>
      <c r="H22" s="46">
        <f>'Class Analysis'!J25</f>
        <v>2</v>
      </c>
      <c r="I22" s="46">
        <f>'Class Analysis'!K25</f>
        <v>3</v>
      </c>
      <c r="J22" s="46">
        <f>'Class Analysis'!L25</f>
        <v>3</v>
      </c>
      <c r="K22" s="46">
        <f>'Class Analysis'!M25</f>
        <v>3</v>
      </c>
      <c r="L22" s="46">
        <f>'Class Analysis'!N25</f>
        <v>3</v>
      </c>
      <c r="M22" s="46">
        <f>'Class Analysis'!O25</f>
        <v>3</v>
      </c>
      <c r="N22" s="46">
        <f>'Class Analysis'!P25</f>
        <v>1</v>
      </c>
      <c r="O22" s="46">
        <f>'Class Analysis'!Q25</f>
        <v>0</v>
      </c>
      <c r="P22" s="46">
        <f>'Class Analysis'!R25</f>
        <v>2</v>
      </c>
      <c r="Q22" s="46">
        <f>'Class Analysis'!S25</f>
        <v>2</v>
      </c>
      <c r="R22" s="46">
        <f>'Class Analysis'!T25</f>
        <v>2</v>
      </c>
      <c r="S22" s="46">
        <f>'Class Analysis'!U25</f>
        <v>2</v>
      </c>
      <c r="T22" s="46">
        <f>'Class Analysis'!V25</f>
        <v>1</v>
      </c>
      <c r="U22" s="46">
        <f>'Class Analysis'!W25</f>
        <v>0</v>
      </c>
      <c r="V22" s="46">
        <f>'Class Analysis'!X25</f>
        <v>2</v>
      </c>
      <c r="W22" s="46">
        <f>'Class Analysis'!Y25</f>
        <v>2</v>
      </c>
      <c r="X22" s="46">
        <f>'Class Analysis'!Z25</f>
        <v>3</v>
      </c>
      <c r="Y22" s="46">
        <f>'Class Analysis'!AA25</f>
        <v>0</v>
      </c>
      <c r="Z22" s="46">
        <f>'Class Analysis'!AB25</f>
        <v>3</v>
      </c>
      <c r="AA22" s="46">
        <f>'Class Analysis'!AC25</f>
        <v>0</v>
      </c>
      <c r="AB22" s="46">
        <f>'Class Analysis'!AD25</f>
        <v>2</v>
      </c>
      <c r="AC22" s="46">
        <f>'Class Analysis'!AE25</f>
        <v>3</v>
      </c>
      <c r="AD22" s="46">
        <f>'Class Analysis'!AF25</f>
        <v>3</v>
      </c>
      <c r="AE22" s="46">
        <f>'Class Analysis'!AG25</f>
        <v>0</v>
      </c>
      <c r="AF22" s="46">
        <f>'Class Analysis'!AH25</f>
        <v>1</v>
      </c>
      <c r="AG22" s="46">
        <f>'Class Analysis'!AI25</f>
        <v>2</v>
      </c>
      <c r="AH22" s="46">
        <f>'Class Analysis'!AJ25</f>
        <v>0</v>
      </c>
      <c r="AI22" s="46">
        <f>'Class Analysis'!AK25</f>
        <v>1</v>
      </c>
      <c r="AJ22" s="46">
        <f>'Class Analysis'!AL25</f>
        <v>1</v>
      </c>
      <c r="AK22" s="46">
        <f>'Class Analysis'!AM25</f>
        <v>1</v>
      </c>
      <c r="AL22" s="46">
        <f>'Class Analysis'!AN25</f>
        <v>2</v>
      </c>
      <c r="AM22" s="46">
        <f>'Class Analysis'!AO25</f>
        <v>2</v>
      </c>
      <c r="AN22" s="46">
        <f>'Class Analysis'!AP25</f>
        <v>2</v>
      </c>
      <c r="AO22" s="46">
        <f>'Class Analysis'!AQ25</f>
        <v>1</v>
      </c>
      <c r="AP22" s="46">
        <f>'Class Analysis'!AR25</f>
        <v>3</v>
      </c>
      <c r="AQ22" s="46">
        <f>'Class Analysis'!AS25</f>
        <v>0</v>
      </c>
      <c r="AR22" s="46">
        <f>'Class Analysis'!AT25</f>
        <v>2</v>
      </c>
      <c r="AS22" s="44">
        <f>'Class Analysis'!AU25</f>
        <v>2</v>
      </c>
    </row>
    <row r="23" spans="1:45" s="73" customFormat="1" ht="17.5" customHeight="1" x14ac:dyDescent="0.55000000000000004">
      <c r="A23" s="45">
        <v>20</v>
      </c>
      <c r="B23" s="76">
        <f t="shared" si="1"/>
        <v>51.25</v>
      </c>
      <c r="C23" s="53" t="s">
        <v>63</v>
      </c>
      <c r="D23" s="54" t="s">
        <v>91</v>
      </c>
      <c r="E23" s="77">
        <f>'Class Analysis'!G26</f>
        <v>4</v>
      </c>
      <c r="F23" s="46">
        <f>'Class Analysis'!H26</f>
        <v>0</v>
      </c>
      <c r="G23" s="46">
        <f>'Class Analysis'!I26</f>
        <v>1</v>
      </c>
      <c r="H23" s="46">
        <f>'Class Analysis'!J26</f>
        <v>2</v>
      </c>
      <c r="I23" s="46">
        <f>'Class Analysis'!K26</f>
        <v>3</v>
      </c>
      <c r="J23" s="46">
        <f>'Class Analysis'!L26</f>
        <v>4</v>
      </c>
      <c r="K23" s="46">
        <f>'Class Analysis'!M26</f>
        <v>4</v>
      </c>
      <c r="L23" s="46">
        <f>'Class Analysis'!N26</f>
        <v>4</v>
      </c>
      <c r="M23" s="46">
        <f>'Class Analysis'!O26</f>
        <v>4</v>
      </c>
      <c r="N23" s="46">
        <f>'Class Analysis'!P26</f>
        <v>1</v>
      </c>
      <c r="O23" s="46">
        <f>'Class Analysis'!Q26</f>
        <v>3</v>
      </c>
      <c r="P23" s="46">
        <f>'Class Analysis'!R26</f>
        <v>1</v>
      </c>
      <c r="Q23" s="46">
        <f>'Class Analysis'!S26</f>
        <v>1</v>
      </c>
      <c r="R23" s="46">
        <f>'Class Analysis'!T26</f>
        <v>3</v>
      </c>
      <c r="S23" s="46">
        <f>'Class Analysis'!U26</f>
        <v>3</v>
      </c>
      <c r="T23" s="46">
        <f>'Class Analysis'!V26</f>
        <v>4</v>
      </c>
      <c r="U23" s="46">
        <f>'Class Analysis'!W26</f>
        <v>0</v>
      </c>
      <c r="V23" s="46">
        <f>'Class Analysis'!X26</f>
        <v>1</v>
      </c>
      <c r="W23" s="46">
        <f>'Class Analysis'!Y26</f>
        <v>1</v>
      </c>
      <c r="X23" s="46">
        <f>'Class Analysis'!Z26</f>
        <v>2</v>
      </c>
      <c r="Y23" s="46">
        <f>'Class Analysis'!AA26</f>
        <v>3</v>
      </c>
      <c r="Z23" s="46">
        <f>'Class Analysis'!AB26</f>
        <v>0</v>
      </c>
      <c r="AA23" s="46">
        <f>'Class Analysis'!AC26</f>
        <v>4</v>
      </c>
      <c r="AB23" s="46">
        <f>'Class Analysis'!AD26</f>
        <v>4</v>
      </c>
      <c r="AC23" s="46">
        <f>'Class Analysis'!AE26</f>
        <v>0</v>
      </c>
      <c r="AD23" s="46">
        <f>'Class Analysis'!AF26</f>
        <v>4</v>
      </c>
      <c r="AE23" s="46">
        <f>'Class Analysis'!AG26</f>
        <v>0</v>
      </c>
      <c r="AF23" s="46">
        <f>'Class Analysis'!AH26</f>
        <v>0</v>
      </c>
      <c r="AG23" s="46">
        <f>'Class Analysis'!AI26</f>
        <v>4</v>
      </c>
      <c r="AH23" s="46">
        <f>'Class Analysis'!AJ26</f>
        <v>0</v>
      </c>
      <c r="AI23" s="46">
        <f>'Class Analysis'!AK26</f>
        <v>3</v>
      </c>
      <c r="AJ23" s="46">
        <f>'Class Analysis'!AL26</f>
        <v>0</v>
      </c>
      <c r="AK23" s="46">
        <f>'Class Analysis'!AM26</f>
        <v>1</v>
      </c>
      <c r="AL23" s="46">
        <f>'Class Analysis'!AN26</f>
        <v>2</v>
      </c>
      <c r="AM23" s="46">
        <f>'Class Analysis'!AO26</f>
        <v>2</v>
      </c>
      <c r="AN23" s="46">
        <f>'Class Analysis'!AP26</f>
        <v>3</v>
      </c>
      <c r="AO23" s="46">
        <f>'Class Analysis'!AQ26</f>
        <v>1</v>
      </c>
      <c r="AP23" s="46">
        <f>'Class Analysis'!AR26</f>
        <v>2</v>
      </c>
      <c r="AQ23" s="46">
        <f>'Class Analysis'!AS26</f>
        <v>0</v>
      </c>
      <c r="AR23" s="46">
        <f>'Class Analysis'!AT26</f>
        <v>0</v>
      </c>
      <c r="AS23" s="44">
        <f>'Class Analysis'!AU26</f>
        <v>3</v>
      </c>
    </row>
    <row r="24" spans="1:45" s="73" customFormat="1" ht="17.5" customHeight="1" x14ac:dyDescent="0.55000000000000004">
      <c r="A24" s="45">
        <v>21</v>
      </c>
      <c r="B24" s="76">
        <f t="shared" si="1"/>
        <v>49.375</v>
      </c>
      <c r="C24" s="53" t="s">
        <v>92</v>
      </c>
      <c r="D24" s="54" t="s">
        <v>93</v>
      </c>
      <c r="E24" s="77">
        <f>'Class Analysis'!G27</f>
        <v>4</v>
      </c>
      <c r="F24" s="46">
        <f>'Class Analysis'!H27</f>
        <v>0</v>
      </c>
      <c r="G24" s="46">
        <f>'Class Analysis'!I27</f>
        <v>1</v>
      </c>
      <c r="H24" s="46">
        <f>'Class Analysis'!J27</f>
        <v>2</v>
      </c>
      <c r="I24" s="46">
        <f>'Class Analysis'!K27</f>
        <v>3</v>
      </c>
      <c r="J24" s="46">
        <f>'Class Analysis'!L27</f>
        <v>4</v>
      </c>
      <c r="K24" s="46">
        <f>'Class Analysis'!M27</f>
        <v>4</v>
      </c>
      <c r="L24" s="46">
        <f>'Class Analysis'!N27</f>
        <v>4</v>
      </c>
      <c r="M24" s="46">
        <f>'Class Analysis'!O27</f>
        <v>4</v>
      </c>
      <c r="N24" s="46">
        <f>'Class Analysis'!P27</f>
        <v>0</v>
      </c>
      <c r="O24" s="46">
        <f>'Class Analysis'!Q27</f>
        <v>3</v>
      </c>
      <c r="P24" s="46">
        <f>'Class Analysis'!R27</f>
        <v>1</v>
      </c>
      <c r="Q24" s="46">
        <f>'Class Analysis'!S27</f>
        <v>0</v>
      </c>
      <c r="R24" s="46">
        <f>'Class Analysis'!T27</f>
        <v>4</v>
      </c>
      <c r="S24" s="46">
        <f>'Class Analysis'!U27</f>
        <v>4</v>
      </c>
      <c r="T24" s="46">
        <f>'Class Analysis'!V27</f>
        <v>0</v>
      </c>
      <c r="U24" s="46">
        <f>'Class Analysis'!W27</f>
        <v>0</v>
      </c>
      <c r="V24" s="46">
        <f>'Class Analysis'!X27</f>
        <v>1</v>
      </c>
      <c r="W24" s="46">
        <f>'Class Analysis'!Y27</f>
        <v>2</v>
      </c>
      <c r="X24" s="46">
        <f>'Class Analysis'!Z27</f>
        <v>2</v>
      </c>
      <c r="Y24" s="46">
        <f>'Class Analysis'!AA27</f>
        <v>1</v>
      </c>
      <c r="Z24" s="46">
        <f>'Class Analysis'!AB27</f>
        <v>4</v>
      </c>
      <c r="AA24" s="46">
        <f>'Class Analysis'!AC27</f>
        <v>4</v>
      </c>
      <c r="AB24" s="46">
        <f>'Class Analysis'!AD27</f>
        <v>2</v>
      </c>
      <c r="AC24" s="46">
        <f>'Class Analysis'!AE27</f>
        <v>1</v>
      </c>
      <c r="AD24" s="46">
        <f>'Class Analysis'!AF27</f>
        <v>4</v>
      </c>
      <c r="AE24" s="46">
        <f>'Class Analysis'!AG27</f>
        <v>0</v>
      </c>
      <c r="AF24" s="46">
        <f>'Class Analysis'!AH27</f>
        <v>2</v>
      </c>
      <c r="AG24" s="46">
        <f>'Class Analysis'!AI27</f>
        <v>4</v>
      </c>
      <c r="AH24" s="46">
        <f>'Class Analysis'!AJ27</f>
        <v>0</v>
      </c>
      <c r="AI24" s="46">
        <f>'Class Analysis'!AK27</f>
        <v>2</v>
      </c>
      <c r="AJ24" s="46">
        <f>'Class Analysis'!AL27</f>
        <v>2</v>
      </c>
      <c r="AK24" s="46">
        <f>'Class Analysis'!AM27</f>
        <v>0</v>
      </c>
      <c r="AL24" s="46">
        <f>'Class Analysis'!AN27</f>
        <v>4</v>
      </c>
      <c r="AM24" s="46">
        <f>'Class Analysis'!AO27</f>
        <v>2</v>
      </c>
      <c r="AN24" s="46">
        <f>'Class Analysis'!AP27</f>
        <v>4</v>
      </c>
      <c r="AO24" s="46">
        <f>'Class Analysis'!AQ27</f>
        <v>2</v>
      </c>
      <c r="AP24" s="46">
        <f>'Class Analysis'!AR27</f>
        <v>1</v>
      </c>
      <c r="AQ24" s="46">
        <f>'Class Analysis'!AS27</f>
        <v>2</v>
      </c>
      <c r="AR24" s="46">
        <f>'Class Analysis'!AT27</f>
        <v>0</v>
      </c>
      <c r="AS24" s="44">
        <f>'Class Analysis'!AU27</f>
        <v>1</v>
      </c>
    </row>
    <row r="25" spans="1:45" s="73" customFormat="1" ht="17.5" customHeight="1" x14ac:dyDescent="0.55000000000000004">
      <c r="A25" s="45">
        <v>22</v>
      </c>
      <c r="B25" s="76">
        <f t="shared" si="1"/>
        <v>50.5</v>
      </c>
      <c r="C25" s="53" t="s">
        <v>64</v>
      </c>
      <c r="D25" s="54" t="s">
        <v>94</v>
      </c>
      <c r="E25" s="77">
        <f>'Class Analysis'!G28</f>
        <v>5</v>
      </c>
      <c r="F25" s="46">
        <f>'Class Analysis'!H28</f>
        <v>0</v>
      </c>
      <c r="G25" s="46">
        <f>'Class Analysis'!I28</f>
        <v>1</v>
      </c>
      <c r="H25" s="46">
        <f>'Class Analysis'!J28</f>
        <v>2</v>
      </c>
      <c r="I25" s="46">
        <f>'Class Analysis'!K28</f>
        <v>3</v>
      </c>
      <c r="J25" s="46">
        <f>'Class Analysis'!L28</f>
        <v>4</v>
      </c>
      <c r="K25" s="46">
        <f>'Class Analysis'!M28</f>
        <v>5</v>
      </c>
      <c r="L25" s="46">
        <f>'Class Analysis'!N28</f>
        <v>5</v>
      </c>
      <c r="M25" s="46">
        <f>'Class Analysis'!O28</f>
        <v>5</v>
      </c>
      <c r="N25" s="46">
        <f>'Class Analysis'!P28</f>
        <v>1</v>
      </c>
      <c r="O25" s="46">
        <f>'Class Analysis'!Q28</f>
        <v>2</v>
      </c>
      <c r="P25" s="46">
        <f>'Class Analysis'!R28</f>
        <v>1</v>
      </c>
      <c r="Q25" s="46">
        <f>'Class Analysis'!S28</f>
        <v>4</v>
      </c>
      <c r="R25" s="46">
        <f>'Class Analysis'!T28</f>
        <v>1</v>
      </c>
      <c r="S25" s="46">
        <f>'Class Analysis'!U28</f>
        <v>5</v>
      </c>
      <c r="T25" s="46">
        <f>'Class Analysis'!V28</f>
        <v>2</v>
      </c>
      <c r="U25" s="46">
        <f>'Class Analysis'!W28</f>
        <v>0</v>
      </c>
      <c r="V25" s="46">
        <f>'Class Analysis'!X28</f>
        <v>4</v>
      </c>
      <c r="W25" s="46">
        <f>'Class Analysis'!Y28</f>
        <v>4</v>
      </c>
      <c r="X25" s="46">
        <f>'Class Analysis'!Z28</f>
        <v>2</v>
      </c>
      <c r="Y25" s="46">
        <f>'Class Analysis'!AA28</f>
        <v>0</v>
      </c>
      <c r="Z25" s="46">
        <f>'Class Analysis'!AB28</f>
        <v>5</v>
      </c>
      <c r="AA25" s="46">
        <f>'Class Analysis'!AC28</f>
        <v>4</v>
      </c>
      <c r="AB25" s="46">
        <f>'Class Analysis'!AD28</f>
        <v>4</v>
      </c>
      <c r="AC25" s="46">
        <f>'Class Analysis'!AE28</f>
        <v>0</v>
      </c>
      <c r="AD25" s="46">
        <f>'Class Analysis'!AF28</f>
        <v>4</v>
      </c>
      <c r="AE25" s="46">
        <f>'Class Analysis'!AG28</f>
        <v>0</v>
      </c>
      <c r="AF25" s="46">
        <f>'Class Analysis'!AH28</f>
        <v>5</v>
      </c>
      <c r="AG25" s="46">
        <f>'Class Analysis'!AI28</f>
        <v>5</v>
      </c>
      <c r="AH25" s="46">
        <f>'Class Analysis'!AJ28</f>
        <v>0</v>
      </c>
      <c r="AI25" s="46">
        <f>'Class Analysis'!AK28</f>
        <v>4</v>
      </c>
      <c r="AJ25" s="46">
        <f>'Class Analysis'!AL28</f>
        <v>1</v>
      </c>
      <c r="AK25" s="46">
        <f>'Class Analysis'!AM28</f>
        <v>0</v>
      </c>
      <c r="AL25" s="46">
        <f>'Class Analysis'!AN28</f>
        <v>5</v>
      </c>
      <c r="AM25" s="46">
        <f>'Class Analysis'!AO28</f>
        <v>4</v>
      </c>
      <c r="AN25" s="46">
        <f>'Class Analysis'!AP28</f>
        <v>2</v>
      </c>
      <c r="AO25" s="46">
        <f>'Class Analysis'!AQ28</f>
        <v>1</v>
      </c>
      <c r="AP25" s="46">
        <f>'Class Analysis'!AR28</f>
        <v>2</v>
      </c>
      <c r="AQ25" s="46">
        <f>'Class Analysis'!AS28</f>
        <v>0</v>
      </c>
      <c r="AR25" s="46">
        <f>'Class Analysis'!AT28</f>
        <v>1</v>
      </c>
      <c r="AS25" s="44">
        <f>'Class Analysis'!AU28</f>
        <v>1</v>
      </c>
    </row>
    <row r="26" spans="1:45" s="73" customFormat="1" ht="17.5" customHeight="1" x14ac:dyDescent="0.55000000000000004">
      <c r="A26" s="45">
        <v>23</v>
      </c>
      <c r="B26" s="76">
        <f t="shared" si="1"/>
        <v>61.25</v>
      </c>
      <c r="C26" s="53" t="s">
        <v>95</v>
      </c>
      <c r="D26" s="54"/>
      <c r="E26" s="77">
        <f>'Class Analysis'!G29</f>
        <v>4</v>
      </c>
      <c r="F26" s="46">
        <f>'Class Analysis'!H29</f>
        <v>0</v>
      </c>
      <c r="G26" s="46">
        <f>'Class Analysis'!I29</f>
        <v>1</v>
      </c>
      <c r="H26" s="46">
        <f>'Class Analysis'!J29</f>
        <v>2</v>
      </c>
      <c r="I26" s="46">
        <f>'Class Analysis'!K29</f>
        <v>3</v>
      </c>
      <c r="J26" s="46">
        <f>'Class Analysis'!L29</f>
        <v>4</v>
      </c>
      <c r="K26" s="46">
        <f>'Class Analysis'!M29</f>
        <v>4</v>
      </c>
      <c r="L26" s="46">
        <f>'Class Analysis'!N29</f>
        <v>4</v>
      </c>
      <c r="M26" s="46">
        <f>'Class Analysis'!O29</f>
        <v>4</v>
      </c>
      <c r="N26" s="46">
        <f>'Class Analysis'!P29</f>
        <v>0</v>
      </c>
      <c r="O26" s="46">
        <f>'Class Analysis'!Q29</f>
        <v>0</v>
      </c>
      <c r="P26" s="46">
        <f>'Class Analysis'!R29</f>
        <v>1</v>
      </c>
      <c r="Q26" s="46">
        <f>'Class Analysis'!S29</f>
        <v>1</v>
      </c>
      <c r="R26" s="46">
        <f>'Class Analysis'!T29</f>
        <v>1</v>
      </c>
      <c r="S26" s="46">
        <f>'Class Analysis'!U29</f>
        <v>4</v>
      </c>
      <c r="T26" s="46">
        <f>'Class Analysis'!V29</f>
        <v>1</v>
      </c>
      <c r="U26" s="46">
        <f>'Class Analysis'!W29</f>
        <v>0</v>
      </c>
      <c r="V26" s="46">
        <f>'Class Analysis'!X29</f>
        <v>4</v>
      </c>
      <c r="W26" s="46">
        <f>'Class Analysis'!Y29</f>
        <v>1</v>
      </c>
      <c r="X26" s="46">
        <f>'Class Analysis'!Z29</f>
        <v>1</v>
      </c>
      <c r="Y26" s="46">
        <f>'Class Analysis'!AA29</f>
        <v>1</v>
      </c>
      <c r="Z26" s="46">
        <f>'Class Analysis'!AB29</f>
        <v>1</v>
      </c>
      <c r="AA26" s="46">
        <f>'Class Analysis'!AC29</f>
        <v>0</v>
      </c>
      <c r="AB26" s="46">
        <f>'Class Analysis'!AD29</f>
        <v>1</v>
      </c>
      <c r="AC26" s="46">
        <f>'Class Analysis'!AE29</f>
        <v>0</v>
      </c>
      <c r="AD26" s="46">
        <f>'Class Analysis'!AF29</f>
        <v>1</v>
      </c>
      <c r="AE26" s="46">
        <f>'Class Analysis'!AG29</f>
        <v>1</v>
      </c>
      <c r="AF26" s="46">
        <f>'Class Analysis'!AH29</f>
        <v>2</v>
      </c>
      <c r="AG26" s="46">
        <f>'Class Analysis'!AI29</f>
        <v>4</v>
      </c>
      <c r="AH26" s="46">
        <f>'Class Analysis'!AJ29</f>
        <v>0</v>
      </c>
      <c r="AI26" s="46">
        <f>'Class Analysis'!AK29</f>
        <v>0</v>
      </c>
      <c r="AJ26" s="46">
        <f>'Class Analysis'!AL29</f>
        <v>1</v>
      </c>
      <c r="AK26" s="46">
        <f>'Class Analysis'!AM29</f>
        <v>1</v>
      </c>
      <c r="AL26" s="46">
        <f>'Class Analysis'!AN29</f>
        <v>4</v>
      </c>
      <c r="AM26" s="46">
        <f>'Class Analysis'!AO29</f>
        <v>1</v>
      </c>
      <c r="AN26" s="46">
        <f>'Class Analysis'!AP29</f>
        <v>4</v>
      </c>
      <c r="AO26" s="46">
        <f>'Class Analysis'!AQ29</f>
        <v>1</v>
      </c>
      <c r="AP26" s="46">
        <f>'Class Analysis'!AR29</f>
        <v>0</v>
      </c>
      <c r="AQ26" s="46">
        <f>'Class Analysis'!AS29</f>
        <v>1</v>
      </c>
      <c r="AR26" s="46">
        <f>'Class Analysis'!AT29</f>
        <v>1</v>
      </c>
      <c r="AS26" s="44">
        <f>'Class Analysis'!AU29</f>
        <v>1</v>
      </c>
    </row>
    <row r="27" spans="1:45" s="73" customFormat="1" ht="17.5" customHeight="1" x14ac:dyDescent="0.55000000000000004">
      <c r="A27" s="57">
        <v>24</v>
      </c>
      <c r="B27" s="78">
        <f t="shared" si="1"/>
        <v>47.5</v>
      </c>
      <c r="C27" s="55" t="s">
        <v>96</v>
      </c>
      <c r="D27" s="56" t="s">
        <v>97</v>
      </c>
      <c r="E27" s="79">
        <f>'Class Analysis'!G30</f>
        <v>4</v>
      </c>
      <c r="F27" s="58">
        <f>'Class Analysis'!H30</f>
        <v>0</v>
      </c>
      <c r="G27" s="58">
        <f>'Class Analysis'!I30</f>
        <v>1</v>
      </c>
      <c r="H27" s="58">
        <f>'Class Analysis'!J30</f>
        <v>2</v>
      </c>
      <c r="I27" s="58">
        <f>'Class Analysis'!K30</f>
        <v>3</v>
      </c>
      <c r="J27" s="58">
        <f>'Class Analysis'!L30</f>
        <v>4</v>
      </c>
      <c r="K27" s="58">
        <f>'Class Analysis'!M30</f>
        <v>4</v>
      </c>
      <c r="L27" s="58">
        <f>'Class Analysis'!N30</f>
        <v>4</v>
      </c>
      <c r="M27" s="58">
        <f>'Class Analysis'!O30</f>
        <v>4</v>
      </c>
      <c r="N27" s="58">
        <f>'Class Analysis'!P30</f>
        <v>0</v>
      </c>
      <c r="O27" s="58">
        <f>'Class Analysis'!Q30</f>
        <v>0</v>
      </c>
      <c r="P27" s="58">
        <f>'Class Analysis'!R30</f>
        <v>3</v>
      </c>
      <c r="Q27" s="58">
        <f>'Class Analysis'!S30</f>
        <v>1</v>
      </c>
      <c r="R27" s="58">
        <f>'Class Analysis'!T30</f>
        <v>3</v>
      </c>
      <c r="S27" s="58">
        <f>'Class Analysis'!U30</f>
        <v>2</v>
      </c>
      <c r="T27" s="58">
        <f>'Class Analysis'!V30</f>
        <v>4</v>
      </c>
      <c r="U27" s="58">
        <f>'Class Analysis'!W30</f>
        <v>0</v>
      </c>
      <c r="V27" s="58">
        <f>'Class Analysis'!X30</f>
        <v>0</v>
      </c>
      <c r="W27" s="58">
        <f>'Class Analysis'!Y30</f>
        <v>3</v>
      </c>
      <c r="X27" s="58">
        <f>'Class Analysis'!Z30</f>
        <v>4</v>
      </c>
      <c r="Y27" s="58">
        <f>'Class Analysis'!AA30</f>
        <v>3</v>
      </c>
      <c r="Z27" s="58">
        <f>'Class Analysis'!AB30</f>
        <v>1</v>
      </c>
      <c r="AA27" s="58">
        <f>'Class Analysis'!AC30</f>
        <v>4</v>
      </c>
      <c r="AB27" s="58">
        <f>'Class Analysis'!AD30</f>
        <v>3</v>
      </c>
      <c r="AC27" s="58">
        <f>'Class Analysis'!AE30</f>
        <v>0</v>
      </c>
      <c r="AD27" s="58">
        <f>'Class Analysis'!AF30</f>
        <v>1</v>
      </c>
      <c r="AE27" s="58">
        <f>'Class Analysis'!AG30</f>
        <v>2</v>
      </c>
      <c r="AF27" s="58">
        <f>'Class Analysis'!AH30</f>
        <v>2</v>
      </c>
      <c r="AG27" s="58">
        <f>'Class Analysis'!AI30</f>
        <v>1</v>
      </c>
      <c r="AH27" s="58">
        <f>'Class Analysis'!AJ30</f>
        <v>1</v>
      </c>
      <c r="AI27" s="58">
        <f>'Class Analysis'!AK30</f>
        <v>1</v>
      </c>
      <c r="AJ27" s="58">
        <f>'Class Analysis'!AL30</f>
        <v>3</v>
      </c>
      <c r="AK27" s="58">
        <f>'Class Analysis'!AM30</f>
        <v>3</v>
      </c>
      <c r="AL27" s="58">
        <f>'Class Analysis'!AN30</f>
        <v>3</v>
      </c>
      <c r="AM27" s="58">
        <f>'Class Analysis'!AO30</f>
        <v>1</v>
      </c>
      <c r="AN27" s="58">
        <f>'Class Analysis'!AP30</f>
        <v>1</v>
      </c>
      <c r="AO27" s="58">
        <f>'Class Analysis'!AQ30</f>
        <v>2</v>
      </c>
      <c r="AP27" s="58">
        <f>'Class Analysis'!AR30</f>
        <v>3</v>
      </c>
      <c r="AQ27" s="58">
        <f>'Class Analysis'!AS30</f>
        <v>1</v>
      </c>
      <c r="AR27" s="58">
        <f>'Class Analysis'!AT30</f>
        <v>3</v>
      </c>
      <c r="AS27" s="49">
        <f>'Class Analysis'!AU30</f>
        <v>3</v>
      </c>
    </row>
    <row r="28" spans="1:45" x14ac:dyDescent="0.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</row>
    <row r="29" spans="1:45" x14ac:dyDescent="0.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</row>
    <row r="30" spans="1:45" x14ac:dyDescent="0.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</row>
    <row r="31" spans="1:45" x14ac:dyDescent="0.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</row>
    <row r="32" spans="1:45" x14ac:dyDescent="0.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</row>
  </sheetData>
  <mergeCells count="1">
    <mergeCell ref="C1:D1"/>
  </mergeCells>
  <conditionalFormatting sqref="F4:AS27">
    <cfRule type="cellIs" dxfId="652" priority="12" operator="equal">
      <formula>1</formula>
    </cfRule>
    <cfRule type="cellIs" dxfId="653" priority="13" operator="equal">
      <formula>0</formula>
    </cfRule>
  </conditionalFormatting>
  <conditionalFormatting sqref="F9:AS9">
    <cfRule type="cellIs" dxfId="651" priority="11" operator="equal">
      <formula>2</formula>
    </cfRule>
  </conditionalFormatting>
  <conditionalFormatting sqref="F4:AS8 F10:AS27">
    <cfRule type="cellIs" dxfId="650" priority="10" operator="equal">
      <formula>2</formula>
    </cfRule>
  </conditionalFormatting>
  <conditionalFormatting sqref="F4:AS4 F6:AS6 F13:AS13 F16:AS16 F20:AS20 F22:AS22">
    <cfRule type="cellIs" dxfId="649" priority="9" operator="equal">
      <formula>3</formula>
    </cfRule>
  </conditionalFormatting>
  <conditionalFormatting sqref="F5:AS5 F7:AS8 F10:AS12 F14:AS15 F17:AS19 F21:AS21 F23:AS27">
    <cfRule type="cellIs" dxfId="648" priority="8" operator="equal">
      <formula>3</formula>
    </cfRule>
  </conditionalFormatting>
  <conditionalFormatting sqref="F5:AS5 F7:AS8 F10:AS10 F21:AS21 F26:AS27 F23:AS24">
    <cfRule type="cellIs" dxfId="647" priority="7" operator="equal">
      <formula>4</formula>
    </cfRule>
  </conditionalFormatting>
  <conditionalFormatting sqref="F11:AS12 F14:AS15 F17:AS19 F25:AS25">
    <cfRule type="cellIs" dxfId="646" priority="6" operator="equal">
      <formula>4</formula>
    </cfRule>
  </conditionalFormatting>
  <conditionalFormatting sqref="F11:AS12 F17:AS18 F25:AS25">
    <cfRule type="cellIs" dxfId="645" priority="5" operator="equal">
      <formula>5</formula>
    </cfRule>
  </conditionalFormatting>
  <conditionalFormatting sqref="F14:AS15 F19:AS19">
    <cfRule type="cellIs" dxfId="644" priority="4" operator="equal">
      <formula>5</formula>
    </cfRule>
  </conditionalFormatting>
  <conditionalFormatting sqref="F15:AS15 F19:AS19">
    <cfRule type="cellIs" dxfId="643" priority="3" operator="equal">
      <formula>6</formula>
    </cfRule>
  </conditionalFormatting>
  <conditionalFormatting sqref="F14:AS14">
    <cfRule type="cellIs" dxfId="641" priority="1" operator="equal">
      <formula>7</formula>
    </cfRule>
    <cfRule type="cellIs" dxfId="642" priority="2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2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36"/>
  <sheetViews>
    <sheetView tabSelected="1" zoomScale="85" zoomScaleNormal="85" workbookViewId="0"/>
  </sheetViews>
  <sheetFormatPr defaultRowHeight="18" customHeight="1" x14ac:dyDescent="0.35"/>
  <cols>
    <col min="1" max="1" width="29.1796875" style="88" customWidth="1"/>
    <col min="2" max="2" width="24.90625" style="88" customWidth="1"/>
    <col min="3" max="3" width="6.81640625" style="89" customWidth="1"/>
    <col min="4" max="4" width="6.453125" style="89" customWidth="1"/>
    <col min="5" max="6" width="9.7265625" style="88" customWidth="1"/>
    <col min="7" max="7" width="29.1796875" style="88" customWidth="1"/>
    <col min="8" max="8" width="24.90625" style="88" customWidth="1"/>
    <col min="9" max="9" width="6.81640625" style="88" customWidth="1"/>
    <col min="10" max="10" width="6.453125" style="88" customWidth="1"/>
    <col min="11" max="12" width="9.7265625" style="88" customWidth="1"/>
    <col min="13" max="16384" width="8.7265625" style="88"/>
  </cols>
  <sheetData>
    <row r="3" spans="1:12" ht="8" customHeight="1" x14ac:dyDescent="0.35"/>
    <row r="4" spans="1:12" ht="18" customHeight="1" x14ac:dyDescent="0.55000000000000004">
      <c r="A4" s="86" t="str">
        <f>'Register (fill in)'!B3</f>
        <v>Student A</v>
      </c>
      <c r="E4" s="87" t="s">
        <v>6</v>
      </c>
      <c r="F4" s="87">
        <f>'Class Analysis'!H5</f>
        <v>0</v>
      </c>
      <c r="G4" s="86" t="str">
        <f>'Register (fill in)'!B4</f>
        <v>Student B</v>
      </c>
      <c r="I4" s="90"/>
      <c r="J4" s="90"/>
      <c r="K4" s="87" t="s">
        <v>6</v>
      </c>
      <c r="L4" s="87">
        <f>'Class Analysis'!K5</f>
        <v>71</v>
      </c>
    </row>
    <row r="5" spans="1:12" ht="18" customHeight="1" x14ac:dyDescent="0.55000000000000004">
      <c r="A5" s="91" t="s">
        <v>65</v>
      </c>
      <c r="E5" s="87" t="s">
        <v>5</v>
      </c>
      <c r="F5" s="87" t="str">
        <f>'Class Analysis'!H4</f>
        <v>U</v>
      </c>
      <c r="G5" s="91" t="s">
        <v>65</v>
      </c>
      <c r="I5" s="90"/>
      <c r="J5" s="90"/>
      <c r="K5" s="87" t="s">
        <v>5</v>
      </c>
      <c r="L5" s="87">
        <f>'Class Analysis'!K4</f>
        <v>8</v>
      </c>
    </row>
    <row r="6" spans="1:12" ht="8" customHeight="1" x14ac:dyDescent="0.35">
      <c r="I6" s="89"/>
      <c r="J6" s="89"/>
    </row>
    <row r="7" spans="1:12" ht="18" customHeight="1" x14ac:dyDescent="0.35">
      <c r="A7" s="83" t="s">
        <v>3</v>
      </c>
      <c r="B7" s="83" t="s">
        <v>4</v>
      </c>
      <c r="C7" s="84" t="s">
        <v>23</v>
      </c>
      <c r="D7" s="84" t="s">
        <v>6</v>
      </c>
      <c r="E7" s="83" t="s">
        <v>21</v>
      </c>
      <c r="F7" s="83" t="s">
        <v>22</v>
      </c>
      <c r="G7" s="83" t="s">
        <v>3</v>
      </c>
      <c r="H7" s="83" t="s">
        <v>4</v>
      </c>
      <c r="I7" s="84" t="s">
        <v>23</v>
      </c>
      <c r="J7" s="84" t="s">
        <v>6</v>
      </c>
      <c r="K7" s="83" t="s">
        <v>21</v>
      </c>
      <c r="L7" s="83" t="s">
        <v>22</v>
      </c>
    </row>
    <row r="8" spans="1:12" ht="18" customHeight="1" x14ac:dyDescent="0.5">
      <c r="A8" s="87" t="s">
        <v>67</v>
      </c>
      <c r="B8" s="87"/>
      <c r="C8" s="85">
        <f>'Class Analysis'!G7</f>
        <v>3</v>
      </c>
      <c r="D8" s="85">
        <f>'Marks per Question (fill in)'!E6</f>
        <v>0</v>
      </c>
      <c r="E8" s="92">
        <f>'Class Analysis'!H7</f>
        <v>0</v>
      </c>
      <c r="F8" s="87"/>
      <c r="G8" s="87" t="s">
        <v>67</v>
      </c>
      <c r="H8" s="87"/>
      <c r="I8" s="85">
        <f>'Class Analysis'!G7</f>
        <v>3</v>
      </c>
      <c r="J8" s="85">
        <f>'Marks per Question (fill in)'!K6</f>
        <v>1</v>
      </c>
      <c r="K8" s="92">
        <f>Table24[[#This Row],[Mark]]</f>
        <v>1</v>
      </c>
      <c r="L8" s="87"/>
    </row>
    <row r="9" spans="1:12" ht="18" customHeight="1" x14ac:dyDescent="0.5">
      <c r="A9" s="87" t="s">
        <v>68</v>
      </c>
      <c r="B9" s="87" t="s">
        <v>69</v>
      </c>
      <c r="C9" s="85">
        <f>'Class Analysis'!G8</f>
        <v>4</v>
      </c>
      <c r="D9" s="85">
        <f>'Marks per Question (fill in)'!E7</f>
        <v>0</v>
      </c>
      <c r="E9" s="92">
        <f>'Class Analysis'!H8</f>
        <v>0</v>
      </c>
      <c r="F9" s="87"/>
      <c r="G9" s="87" t="s">
        <v>68</v>
      </c>
      <c r="H9" s="87" t="s">
        <v>69</v>
      </c>
      <c r="I9" s="85">
        <f>'Class Analysis'!G8</f>
        <v>4</v>
      </c>
      <c r="J9" s="85">
        <f>'Marks per Question (fill in)'!K7</f>
        <v>1</v>
      </c>
      <c r="K9" s="92">
        <f>Table24[[#This Row],[Mark]]</f>
        <v>1</v>
      </c>
      <c r="L9" s="87"/>
    </row>
    <row r="10" spans="1:12" ht="18" customHeight="1" x14ac:dyDescent="0.5">
      <c r="A10" s="87" t="s">
        <v>70</v>
      </c>
      <c r="B10" s="87" t="s">
        <v>71</v>
      </c>
      <c r="C10" s="85">
        <f>'Class Analysis'!G9</f>
        <v>3</v>
      </c>
      <c r="D10" s="85">
        <f>'Marks per Question (fill in)'!E8</f>
        <v>0</v>
      </c>
      <c r="E10" s="92">
        <f>'Class Analysis'!H9</f>
        <v>0</v>
      </c>
      <c r="F10" s="87"/>
      <c r="G10" s="87" t="s">
        <v>70</v>
      </c>
      <c r="H10" s="87" t="s">
        <v>71</v>
      </c>
      <c r="I10" s="85">
        <f>'Class Analysis'!G9</f>
        <v>3</v>
      </c>
      <c r="J10" s="85">
        <f>'Marks per Question (fill in)'!K8</f>
        <v>1</v>
      </c>
      <c r="K10" s="92">
        <f>Table24[[#This Row],[Mark]]</f>
        <v>1</v>
      </c>
      <c r="L10" s="87"/>
    </row>
    <row r="11" spans="1:12" ht="18" customHeight="1" x14ac:dyDescent="0.5">
      <c r="A11" s="87" t="s">
        <v>72</v>
      </c>
      <c r="B11" s="87" t="s">
        <v>73</v>
      </c>
      <c r="C11" s="85">
        <f>'Class Analysis'!G10</f>
        <v>4</v>
      </c>
      <c r="D11" s="85">
        <f>'Marks per Question (fill in)'!E9</f>
        <v>0</v>
      </c>
      <c r="E11" s="92">
        <f>'Class Analysis'!H10</f>
        <v>0</v>
      </c>
      <c r="F11" s="87"/>
      <c r="G11" s="87" t="s">
        <v>72</v>
      </c>
      <c r="H11" s="87" t="s">
        <v>73</v>
      </c>
      <c r="I11" s="85">
        <f>'Class Analysis'!G10</f>
        <v>4</v>
      </c>
      <c r="J11" s="85">
        <f>'Marks per Question (fill in)'!K9</f>
        <v>1</v>
      </c>
      <c r="K11" s="92">
        <f>Table24[[#This Row],[Mark]]</f>
        <v>1</v>
      </c>
      <c r="L11" s="87"/>
    </row>
    <row r="12" spans="1:12" ht="18" customHeight="1" x14ac:dyDescent="0.5">
      <c r="A12" s="87" t="s">
        <v>74</v>
      </c>
      <c r="B12" s="87"/>
      <c r="C12" s="85">
        <f>'Class Analysis'!G11</f>
        <v>4</v>
      </c>
      <c r="D12" s="85">
        <f>'Marks per Question (fill in)'!E10</f>
        <v>0</v>
      </c>
      <c r="E12" s="92">
        <f>'Class Analysis'!H11</f>
        <v>0</v>
      </c>
      <c r="F12" s="87"/>
      <c r="G12" s="87" t="s">
        <v>74</v>
      </c>
      <c r="H12" s="87"/>
      <c r="I12" s="85">
        <f>'Class Analysis'!G11</f>
        <v>4</v>
      </c>
      <c r="J12" s="85">
        <f>'Marks per Question (fill in)'!K10</f>
        <v>1</v>
      </c>
      <c r="K12" s="92">
        <f>Table24[[#This Row],[Mark]]</f>
        <v>1</v>
      </c>
      <c r="L12" s="87"/>
    </row>
    <row r="13" spans="1:12" ht="18" customHeight="1" x14ac:dyDescent="0.5">
      <c r="A13" s="87" t="s">
        <v>75</v>
      </c>
      <c r="B13" s="87"/>
      <c r="C13" s="85">
        <f>'Class Analysis'!G12</f>
        <v>2</v>
      </c>
      <c r="D13" s="85">
        <f>'Marks per Question (fill in)'!E11</f>
        <v>0</v>
      </c>
      <c r="E13" s="92">
        <f>'Class Analysis'!H12</f>
        <v>0</v>
      </c>
      <c r="F13" s="87"/>
      <c r="G13" s="87" t="s">
        <v>75</v>
      </c>
      <c r="H13" s="87"/>
      <c r="I13" s="85">
        <f>'Class Analysis'!G12</f>
        <v>2</v>
      </c>
      <c r="J13" s="85">
        <f>'Marks per Question (fill in)'!K11</f>
        <v>1</v>
      </c>
      <c r="K13" s="92">
        <f>Table24[[#This Row],[Mark]]</f>
        <v>1</v>
      </c>
      <c r="L13" s="87"/>
    </row>
    <row r="14" spans="1:12" ht="18" customHeight="1" x14ac:dyDescent="0.5">
      <c r="A14" s="87" t="s">
        <v>61</v>
      </c>
      <c r="B14" s="87"/>
      <c r="C14" s="85">
        <f>'Class Analysis'!G13</f>
        <v>4</v>
      </c>
      <c r="D14" s="85">
        <f>'Marks per Question (fill in)'!E12</f>
        <v>0</v>
      </c>
      <c r="E14" s="92">
        <f>'Class Analysis'!H13</f>
        <v>0</v>
      </c>
      <c r="F14" s="87"/>
      <c r="G14" s="87" t="s">
        <v>61</v>
      </c>
      <c r="H14" s="87"/>
      <c r="I14" s="85">
        <f>'Class Analysis'!G13</f>
        <v>4</v>
      </c>
      <c r="J14" s="85">
        <f>'Marks per Question (fill in)'!K12</f>
        <v>1</v>
      </c>
      <c r="K14" s="92">
        <f>Table24[[#This Row],[Mark]]</f>
        <v>1</v>
      </c>
      <c r="L14" s="87"/>
    </row>
    <row r="15" spans="1:12" ht="18" customHeight="1" x14ac:dyDescent="0.5">
      <c r="A15" s="87" t="s">
        <v>76</v>
      </c>
      <c r="B15" s="87" t="s">
        <v>77</v>
      </c>
      <c r="C15" s="85">
        <f>'Class Analysis'!G14</f>
        <v>5</v>
      </c>
      <c r="D15" s="85">
        <f>'Marks per Question (fill in)'!E13</f>
        <v>0</v>
      </c>
      <c r="E15" s="92">
        <f>'Class Analysis'!H14</f>
        <v>0</v>
      </c>
      <c r="F15" s="87"/>
      <c r="G15" s="87" t="s">
        <v>76</v>
      </c>
      <c r="H15" s="87" t="s">
        <v>77</v>
      </c>
      <c r="I15" s="85">
        <f>'Class Analysis'!G14</f>
        <v>5</v>
      </c>
      <c r="J15" s="85">
        <f>'Marks per Question (fill in)'!K13</f>
        <v>1</v>
      </c>
      <c r="K15" s="92">
        <f>Table24[[#This Row],[Mark]]</f>
        <v>1</v>
      </c>
      <c r="L15" s="87"/>
    </row>
    <row r="16" spans="1:12" ht="18" customHeight="1" x14ac:dyDescent="0.5">
      <c r="A16" s="87" t="s">
        <v>77</v>
      </c>
      <c r="B16" s="87" t="s">
        <v>78</v>
      </c>
      <c r="C16" s="85">
        <f>'Class Analysis'!G15</f>
        <v>5</v>
      </c>
      <c r="D16" s="85">
        <f>'Marks per Question (fill in)'!E14</f>
        <v>0</v>
      </c>
      <c r="E16" s="92">
        <f>'Class Analysis'!H15</f>
        <v>0</v>
      </c>
      <c r="F16" s="87"/>
      <c r="G16" s="87" t="s">
        <v>77</v>
      </c>
      <c r="H16" s="87" t="s">
        <v>78</v>
      </c>
      <c r="I16" s="85">
        <f>'Class Analysis'!G15</f>
        <v>5</v>
      </c>
      <c r="J16" s="85">
        <f>'Marks per Question (fill in)'!K14</f>
        <v>1</v>
      </c>
      <c r="K16" s="92">
        <f>Table24[[#This Row],[Mark]]</f>
        <v>1</v>
      </c>
      <c r="L16" s="87"/>
    </row>
    <row r="17" spans="1:12" ht="18" customHeight="1" x14ac:dyDescent="0.5">
      <c r="A17" s="87" t="s">
        <v>79</v>
      </c>
      <c r="B17" s="87"/>
      <c r="C17" s="85">
        <f>'Class Analysis'!G16</f>
        <v>3</v>
      </c>
      <c r="D17" s="85">
        <f>'Marks per Question (fill in)'!E15</f>
        <v>0</v>
      </c>
      <c r="E17" s="92">
        <f>'Class Analysis'!H16</f>
        <v>0</v>
      </c>
      <c r="F17" s="87"/>
      <c r="G17" s="87" t="s">
        <v>79</v>
      </c>
      <c r="H17" s="87"/>
      <c r="I17" s="85">
        <f>'Class Analysis'!G16</f>
        <v>3</v>
      </c>
      <c r="J17" s="85">
        <f>'Marks per Question (fill in)'!K15</f>
        <v>1</v>
      </c>
      <c r="K17" s="92">
        <f>Table24[[#This Row],[Mark]]</f>
        <v>1</v>
      </c>
      <c r="L17" s="87"/>
    </row>
    <row r="18" spans="1:12" ht="18" customHeight="1" x14ac:dyDescent="0.5">
      <c r="A18" s="87" t="s">
        <v>80</v>
      </c>
      <c r="B18" s="87" t="s">
        <v>81</v>
      </c>
      <c r="C18" s="85">
        <f>'Class Analysis'!G17</f>
        <v>7</v>
      </c>
      <c r="D18" s="85">
        <f>'Marks per Question (fill in)'!E16</f>
        <v>0</v>
      </c>
      <c r="E18" s="92">
        <f>'Class Analysis'!H17</f>
        <v>0</v>
      </c>
      <c r="F18" s="87"/>
      <c r="G18" s="87" t="s">
        <v>80</v>
      </c>
      <c r="H18" s="87" t="s">
        <v>81</v>
      </c>
      <c r="I18" s="85">
        <f>'Class Analysis'!G17</f>
        <v>7</v>
      </c>
      <c r="J18" s="85">
        <f>'Marks per Question (fill in)'!K16</f>
        <v>1</v>
      </c>
      <c r="K18" s="92">
        <f>Table24[[#This Row],[Mark]]</f>
        <v>1</v>
      </c>
      <c r="L18" s="87"/>
    </row>
    <row r="19" spans="1:12" ht="18" customHeight="1" x14ac:dyDescent="0.5">
      <c r="A19" s="87" t="s">
        <v>82</v>
      </c>
      <c r="B19" s="87" t="s">
        <v>83</v>
      </c>
      <c r="C19" s="85">
        <f>'Class Analysis'!G18</f>
        <v>6</v>
      </c>
      <c r="D19" s="85">
        <f>'Marks per Question (fill in)'!E17</f>
        <v>0</v>
      </c>
      <c r="E19" s="92">
        <f>'Class Analysis'!H18</f>
        <v>0</v>
      </c>
      <c r="F19" s="87"/>
      <c r="G19" s="87" t="s">
        <v>82</v>
      </c>
      <c r="H19" s="87" t="s">
        <v>83</v>
      </c>
      <c r="I19" s="85">
        <f>'Class Analysis'!G18</f>
        <v>6</v>
      </c>
      <c r="J19" s="85">
        <f>'Marks per Question (fill in)'!K17</f>
        <v>1</v>
      </c>
      <c r="K19" s="92">
        <f>Table24[[#This Row],[Mark]]</f>
        <v>1</v>
      </c>
      <c r="L19" s="87"/>
    </row>
    <row r="20" spans="1:12" ht="18" customHeight="1" x14ac:dyDescent="0.5">
      <c r="A20" s="87" t="s">
        <v>84</v>
      </c>
      <c r="B20" s="87"/>
      <c r="C20" s="85">
        <f>'Class Analysis'!G19</f>
        <v>3</v>
      </c>
      <c r="D20" s="85">
        <f>'Marks per Question (fill in)'!E18</f>
        <v>0</v>
      </c>
      <c r="E20" s="92">
        <f>'Class Analysis'!H19</f>
        <v>0</v>
      </c>
      <c r="F20" s="87"/>
      <c r="G20" s="87" t="s">
        <v>84</v>
      </c>
      <c r="H20" s="87"/>
      <c r="I20" s="85">
        <f>'Class Analysis'!G19</f>
        <v>3</v>
      </c>
      <c r="J20" s="85">
        <f>'Marks per Question (fill in)'!K18</f>
        <v>1</v>
      </c>
      <c r="K20" s="92">
        <f>Table24[[#This Row],[Mark]]</f>
        <v>1</v>
      </c>
      <c r="L20" s="87"/>
    </row>
    <row r="21" spans="1:12" ht="18" customHeight="1" x14ac:dyDescent="0.5">
      <c r="A21" s="87" t="s">
        <v>98</v>
      </c>
      <c r="B21" s="87"/>
      <c r="C21" s="85">
        <f>'Class Analysis'!G20</f>
        <v>5</v>
      </c>
      <c r="D21" s="85">
        <f>'Marks per Question (fill in)'!E19</f>
        <v>0</v>
      </c>
      <c r="E21" s="92">
        <f>'Class Analysis'!H20</f>
        <v>0</v>
      </c>
      <c r="F21" s="87"/>
      <c r="G21" s="87" t="s">
        <v>98</v>
      </c>
      <c r="H21" s="87"/>
      <c r="I21" s="85">
        <f>'Class Analysis'!G20</f>
        <v>5</v>
      </c>
      <c r="J21" s="85">
        <f>'Marks per Question (fill in)'!K19</f>
        <v>1</v>
      </c>
      <c r="K21" s="92">
        <f>Table24[[#This Row],[Mark]]</f>
        <v>1</v>
      </c>
      <c r="L21" s="87"/>
    </row>
    <row r="22" spans="1:12" ht="18" customHeight="1" x14ac:dyDescent="0.5">
      <c r="A22" s="87" t="s">
        <v>86</v>
      </c>
      <c r="B22" s="87"/>
      <c r="C22" s="85">
        <f>'Class Analysis'!G21</f>
        <v>5</v>
      </c>
      <c r="D22" s="85">
        <f>'Marks per Question (fill in)'!E20</f>
        <v>0</v>
      </c>
      <c r="E22" s="92">
        <f>'Class Analysis'!H21</f>
        <v>0</v>
      </c>
      <c r="F22" s="87"/>
      <c r="G22" s="87" t="s">
        <v>86</v>
      </c>
      <c r="H22" s="87"/>
      <c r="I22" s="85">
        <f>'Class Analysis'!G21</f>
        <v>5</v>
      </c>
      <c r="J22" s="85">
        <f>'Marks per Question (fill in)'!K20</f>
        <v>1</v>
      </c>
      <c r="K22" s="92">
        <f>Table24[[#This Row],[Mark]]</f>
        <v>1</v>
      </c>
      <c r="L22" s="87"/>
    </row>
    <row r="23" spans="1:12" ht="18" customHeight="1" x14ac:dyDescent="0.5">
      <c r="A23" s="87" t="s">
        <v>87</v>
      </c>
      <c r="B23" s="87"/>
      <c r="C23" s="85">
        <f>'Class Analysis'!G22</f>
        <v>6</v>
      </c>
      <c r="D23" s="85">
        <f>'Marks per Question (fill in)'!E21</f>
        <v>0</v>
      </c>
      <c r="E23" s="92">
        <f>'Class Analysis'!H22</f>
        <v>0</v>
      </c>
      <c r="F23" s="87"/>
      <c r="G23" s="87" t="s">
        <v>87</v>
      </c>
      <c r="H23" s="87"/>
      <c r="I23" s="85">
        <f>'Class Analysis'!G22</f>
        <v>6</v>
      </c>
      <c r="J23" s="85">
        <f>'Marks per Question (fill in)'!K21</f>
        <v>1</v>
      </c>
      <c r="K23" s="92">
        <f>Table24[[#This Row],[Mark]]</f>
        <v>1</v>
      </c>
      <c r="L23" s="87"/>
    </row>
    <row r="24" spans="1:12" ht="18" customHeight="1" x14ac:dyDescent="0.5">
      <c r="A24" s="87" t="s">
        <v>88</v>
      </c>
      <c r="B24" s="87"/>
      <c r="C24" s="85">
        <f>'Class Analysis'!G23</f>
        <v>3</v>
      </c>
      <c r="D24" s="85">
        <f>'Marks per Question (fill in)'!E22</f>
        <v>0</v>
      </c>
      <c r="E24" s="92">
        <f>'Class Analysis'!H23</f>
        <v>0</v>
      </c>
      <c r="F24" s="87"/>
      <c r="G24" s="87" t="s">
        <v>88</v>
      </c>
      <c r="H24" s="87"/>
      <c r="I24" s="85">
        <f>'Class Analysis'!G23</f>
        <v>3</v>
      </c>
      <c r="J24" s="85">
        <f>'Marks per Question (fill in)'!K22</f>
        <v>1</v>
      </c>
      <c r="K24" s="92">
        <f>Table24[[#This Row],[Mark]]</f>
        <v>1</v>
      </c>
      <c r="L24" s="87"/>
    </row>
    <row r="25" spans="1:12" ht="18" customHeight="1" x14ac:dyDescent="0.5">
      <c r="A25" s="87" t="s">
        <v>89</v>
      </c>
      <c r="B25" s="87"/>
      <c r="C25" s="85">
        <f>'Class Analysis'!G24</f>
        <v>4</v>
      </c>
      <c r="D25" s="85">
        <f>'Marks per Question (fill in)'!E23</f>
        <v>0</v>
      </c>
      <c r="E25" s="92">
        <f>'Class Analysis'!H24</f>
        <v>0</v>
      </c>
      <c r="F25" s="87"/>
      <c r="G25" s="87" t="s">
        <v>89</v>
      </c>
      <c r="H25" s="87"/>
      <c r="I25" s="85">
        <f>'Class Analysis'!G24</f>
        <v>4</v>
      </c>
      <c r="J25" s="85">
        <f>'Marks per Question (fill in)'!K23</f>
        <v>1</v>
      </c>
      <c r="K25" s="92">
        <f>Table24[[#This Row],[Mark]]</f>
        <v>1</v>
      </c>
      <c r="L25" s="87"/>
    </row>
    <row r="26" spans="1:12" ht="18" customHeight="1" x14ac:dyDescent="0.5">
      <c r="A26" s="87" t="s">
        <v>90</v>
      </c>
      <c r="B26" s="87"/>
      <c r="C26" s="85">
        <f>'Class Analysis'!G25</f>
        <v>3</v>
      </c>
      <c r="D26" s="85">
        <f>'Marks per Question (fill in)'!E24</f>
        <v>0</v>
      </c>
      <c r="E26" s="92">
        <f>'Class Analysis'!H25</f>
        <v>0</v>
      </c>
      <c r="F26" s="87"/>
      <c r="G26" s="87" t="s">
        <v>90</v>
      </c>
      <c r="H26" s="87"/>
      <c r="I26" s="85">
        <f>'Class Analysis'!G25</f>
        <v>3</v>
      </c>
      <c r="J26" s="85">
        <f>'Marks per Question (fill in)'!K24</f>
        <v>1</v>
      </c>
      <c r="K26" s="92">
        <f>Table24[[#This Row],[Mark]]</f>
        <v>1</v>
      </c>
      <c r="L26" s="87"/>
    </row>
    <row r="27" spans="1:12" ht="18" customHeight="1" x14ac:dyDescent="0.5">
      <c r="A27" s="87" t="s">
        <v>63</v>
      </c>
      <c r="B27" s="87" t="s">
        <v>91</v>
      </c>
      <c r="C27" s="85">
        <f>'Class Analysis'!G26</f>
        <v>4</v>
      </c>
      <c r="D27" s="85">
        <f>'Marks per Question (fill in)'!E25</f>
        <v>0</v>
      </c>
      <c r="E27" s="92">
        <f>'Class Analysis'!H26</f>
        <v>0</v>
      </c>
      <c r="F27" s="87"/>
      <c r="G27" s="87" t="s">
        <v>63</v>
      </c>
      <c r="H27" s="87" t="s">
        <v>91</v>
      </c>
      <c r="I27" s="85">
        <f>'Class Analysis'!G26</f>
        <v>4</v>
      </c>
      <c r="J27" s="85">
        <f>'Marks per Question (fill in)'!K25</f>
        <v>1</v>
      </c>
      <c r="K27" s="92">
        <f>Table24[[#This Row],[Mark]]</f>
        <v>1</v>
      </c>
      <c r="L27" s="87"/>
    </row>
    <row r="28" spans="1:12" ht="18" customHeight="1" x14ac:dyDescent="0.5">
      <c r="A28" s="87" t="s">
        <v>92</v>
      </c>
      <c r="B28" s="87" t="s">
        <v>93</v>
      </c>
      <c r="C28" s="85">
        <f>'Class Analysis'!G27</f>
        <v>4</v>
      </c>
      <c r="D28" s="85">
        <f>'Marks per Question (fill in)'!E26</f>
        <v>0</v>
      </c>
      <c r="E28" s="92">
        <f>'Class Analysis'!H27</f>
        <v>0</v>
      </c>
      <c r="F28" s="87"/>
      <c r="G28" s="87" t="s">
        <v>92</v>
      </c>
      <c r="H28" s="87" t="s">
        <v>93</v>
      </c>
      <c r="I28" s="85">
        <f>'Class Analysis'!G27</f>
        <v>4</v>
      </c>
      <c r="J28" s="85">
        <f>'Marks per Question (fill in)'!K26</f>
        <v>1</v>
      </c>
      <c r="K28" s="92">
        <f>Table24[[#This Row],[Mark]]</f>
        <v>1</v>
      </c>
      <c r="L28" s="87"/>
    </row>
    <row r="29" spans="1:12" ht="18" customHeight="1" x14ac:dyDescent="0.5">
      <c r="A29" s="87" t="s">
        <v>64</v>
      </c>
      <c r="B29" s="87" t="s">
        <v>94</v>
      </c>
      <c r="C29" s="85">
        <f>'Class Analysis'!G28</f>
        <v>5</v>
      </c>
      <c r="D29" s="85">
        <f>'Marks per Question (fill in)'!E27</f>
        <v>0</v>
      </c>
      <c r="E29" s="92">
        <f>'Class Analysis'!H28</f>
        <v>0</v>
      </c>
      <c r="F29" s="87"/>
      <c r="G29" s="87" t="s">
        <v>64</v>
      </c>
      <c r="H29" s="87" t="s">
        <v>94</v>
      </c>
      <c r="I29" s="85">
        <f>'Class Analysis'!G28</f>
        <v>5</v>
      </c>
      <c r="J29" s="85">
        <f>'Marks per Question (fill in)'!K27</f>
        <v>1</v>
      </c>
      <c r="K29" s="92">
        <f>Table24[[#This Row],[Mark]]</f>
        <v>1</v>
      </c>
      <c r="L29" s="87"/>
    </row>
    <row r="30" spans="1:12" ht="18" customHeight="1" x14ac:dyDescent="0.5">
      <c r="A30" s="87" t="s">
        <v>95</v>
      </c>
      <c r="B30" s="87"/>
      <c r="C30" s="85">
        <f>'Class Analysis'!G29</f>
        <v>4</v>
      </c>
      <c r="D30" s="85">
        <f>'Marks per Question (fill in)'!E28</f>
        <v>0</v>
      </c>
      <c r="E30" s="92">
        <f>'Class Analysis'!H29</f>
        <v>0</v>
      </c>
      <c r="F30" s="87"/>
      <c r="G30" s="87" t="s">
        <v>95</v>
      </c>
      <c r="H30" s="87"/>
      <c r="I30" s="85">
        <f>'Class Analysis'!G29</f>
        <v>4</v>
      </c>
      <c r="J30" s="85">
        <f>'Marks per Question (fill in)'!K28</f>
        <v>1</v>
      </c>
      <c r="K30" s="92">
        <f>Table24[[#This Row],[Mark]]</f>
        <v>1</v>
      </c>
      <c r="L30" s="87"/>
    </row>
    <row r="31" spans="1:12" ht="18" customHeight="1" x14ac:dyDescent="0.5">
      <c r="A31" s="87" t="s">
        <v>96</v>
      </c>
      <c r="B31" s="87" t="s">
        <v>97</v>
      </c>
      <c r="C31" s="85">
        <f>'Class Analysis'!G30</f>
        <v>4</v>
      </c>
      <c r="D31" s="85">
        <f>'Marks per Question (fill in)'!E29</f>
        <v>0</v>
      </c>
      <c r="E31" s="92">
        <f>'Class Analysis'!H30</f>
        <v>0</v>
      </c>
      <c r="F31" s="87"/>
      <c r="G31" s="87" t="s">
        <v>96</v>
      </c>
      <c r="H31" s="87" t="s">
        <v>97</v>
      </c>
      <c r="I31" s="85">
        <f>'Class Analysis'!G30</f>
        <v>4</v>
      </c>
      <c r="J31" s="85">
        <f>'Marks per Question (fill in)'!K29</f>
        <v>1</v>
      </c>
      <c r="K31" s="92">
        <f>Table24[[#This Row],[Mark]]</f>
        <v>1</v>
      </c>
      <c r="L31" s="87"/>
    </row>
    <row r="32" spans="1:12" s="81" customFormat="1" ht="8" customHeight="1" x14ac:dyDescent="0.35">
      <c r="C32" s="82"/>
      <c r="D32" s="82"/>
    </row>
    <row r="33" spans="1:12" s="81" customFormat="1" ht="18" customHeight="1" x14ac:dyDescent="0.35">
      <c r="B33" s="114" t="s">
        <v>62</v>
      </c>
      <c r="C33" s="113" t="e" vm="1">
        <v>#VALUE!</v>
      </c>
      <c r="D33" s="113"/>
      <c r="E33" s="82"/>
      <c r="H33" s="114" t="s">
        <v>62</v>
      </c>
      <c r="I33" s="113" t="e" vm="1">
        <v>#VALUE!</v>
      </c>
      <c r="J33" s="113"/>
    </row>
    <row r="34" spans="1:12" s="81" customFormat="1" ht="18" customHeight="1" x14ac:dyDescent="0.35">
      <c r="A34" s="82"/>
      <c r="B34" s="114"/>
      <c r="C34" s="113"/>
      <c r="D34" s="113"/>
      <c r="E34" s="82"/>
      <c r="H34" s="114"/>
      <c r="I34" s="113"/>
      <c r="J34" s="113"/>
    </row>
    <row r="35" spans="1:12" s="81" customFormat="1" ht="18" customHeight="1" x14ac:dyDescent="0.35">
      <c r="B35" s="114"/>
      <c r="C35" s="113"/>
      <c r="D35" s="113"/>
      <c r="E35" s="82"/>
      <c r="H35" s="114"/>
      <c r="I35" s="113"/>
      <c r="J35" s="113"/>
    </row>
    <row r="36" spans="1:12" s="81" customFormat="1" ht="18" customHeight="1" x14ac:dyDescent="0.35">
      <c r="B36" s="114"/>
      <c r="C36" s="113"/>
      <c r="D36" s="113"/>
      <c r="E36" s="82"/>
      <c r="H36" s="114"/>
      <c r="I36" s="113"/>
      <c r="J36" s="113"/>
    </row>
    <row r="37" spans="1:12" s="81" customFormat="1" ht="18" customHeight="1" x14ac:dyDescent="0.35">
      <c r="B37" s="89"/>
      <c r="C37" s="82"/>
      <c r="D37" s="82"/>
      <c r="E37" s="82"/>
      <c r="H37" s="89"/>
      <c r="I37" s="82"/>
      <c r="J37" s="82"/>
    </row>
    <row r="38" spans="1:12" s="81" customFormat="1" ht="18" customHeight="1" x14ac:dyDescent="0.35">
      <c r="B38" s="89"/>
      <c r="C38" s="82"/>
      <c r="D38" s="82"/>
      <c r="E38" s="82"/>
      <c r="H38" s="89"/>
      <c r="I38" s="82"/>
      <c r="J38" s="82"/>
    </row>
    <row r="39" spans="1:12" s="81" customFormat="1" ht="18" customHeight="1" x14ac:dyDescent="0.35">
      <c r="B39" s="89"/>
      <c r="C39" s="82"/>
      <c r="D39" s="82"/>
      <c r="E39" s="82"/>
      <c r="H39" s="89"/>
      <c r="I39" s="82"/>
      <c r="J39" s="82"/>
    </row>
    <row r="40" spans="1:12" s="81" customFormat="1" ht="18" customHeight="1" x14ac:dyDescent="0.35">
      <c r="B40" s="89"/>
      <c r="C40" s="82"/>
      <c r="D40" s="82"/>
      <c r="E40" s="82"/>
      <c r="H40" s="89"/>
      <c r="I40" s="82"/>
      <c r="J40" s="82"/>
    </row>
    <row r="41" spans="1:12" s="81" customFormat="1" ht="18" customHeight="1" x14ac:dyDescent="0.35">
      <c r="B41" s="89"/>
      <c r="C41" s="82"/>
      <c r="D41" s="82"/>
      <c r="E41" s="82"/>
      <c r="H41" s="89"/>
      <c r="I41" s="82"/>
      <c r="J41" s="82"/>
    </row>
    <row r="42" spans="1:12" s="81" customFormat="1" ht="18" customHeight="1" x14ac:dyDescent="0.35">
      <c r="B42" s="89"/>
      <c r="C42" s="82"/>
      <c r="D42" s="82"/>
      <c r="E42" s="82"/>
      <c r="H42" s="89"/>
      <c r="I42" s="82"/>
      <c r="J42" s="82"/>
    </row>
    <row r="43" spans="1:12" s="81" customFormat="1" ht="18" customHeight="1" x14ac:dyDescent="0.35">
      <c r="C43" s="82"/>
      <c r="D43" s="82"/>
    </row>
    <row r="44" spans="1:12" s="81" customFormat="1" ht="18" customHeight="1" x14ac:dyDescent="0.35">
      <c r="C44" s="82"/>
      <c r="D44" s="82"/>
    </row>
    <row r="45" spans="1:12" s="81" customFormat="1" ht="8" customHeight="1" x14ac:dyDescent="0.35">
      <c r="C45" s="82"/>
      <c r="D45" s="82"/>
    </row>
    <row r="46" spans="1:12" ht="18" customHeight="1" x14ac:dyDescent="0.35">
      <c r="A46" s="86" t="str">
        <f>'Register (fill in)'!B5</f>
        <v>Student C</v>
      </c>
      <c r="C46" s="88"/>
      <c r="D46" s="88"/>
      <c r="E46" s="87" t="s">
        <v>6</v>
      </c>
      <c r="F46" s="87">
        <f>'Class Analysis'!J5</f>
        <v>48</v>
      </c>
      <c r="G46" s="86" t="str">
        <f>'Register (fill in)'!B6</f>
        <v>Student D</v>
      </c>
      <c r="K46" s="87" t="s">
        <v>6</v>
      </c>
      <c r="L46" s="87">
        <f>'Class Analysis'!K5</f>
        <v>71</v>
      </c>
    </row>
    <row r="47" spans="1:12" ht="18" customHeight="1" x14ac:dyDescent="0.35">
      <c r="A47" s="91" t="s">
        <v>65</v>
      </c>
      <c r="C47" s="88"/>
      <c r="D47" s="88"/>
      <c r="E47" s="87" t="s">
        <v>5</v>
      </c>
      <c r="F47" s="87">
        <f>'Class Analysis'!J4</f>
        <v>6</v>
      </c>
      <c r="G47" s="91" t="s">
        <v>65</v>
      </c>
      <c r="K47" s="87" t="s">
        <v>5</v>
      </c>
      <c r="L47" s="87">
        <f>'Class Analysis'!K4</f>
        <v>8</v>
      </c>
    </row>
    <row r="48" spans="1:12" ht="8" customHeight="1" x14ac:dyDescent="0.35">
      <c r="I48" s="89"/>
      <c r="J48" s="89"/>
    </row>
    <row r="49" spans="1:12" ht="18" customHeight="1" x14ac:dyDescent="0.35">
      <c r="A49" s="83" t="s">
        <v>3</v>
      </c>
      <c r="B49" s="83" t="s">
        <v>4</v>
      </c>
      <c r="C49" s="84" t="s">
        <v>23</v>
      </c>
      <c r="D49" s="84" t="s">
        <v>6</v>
      </c>
      <c r="E49" s="83" t="s">
        <v>21</v>
      </c>
      <c r="F49" s="83" t="s">
        <v>22</v>
      </c>
      <c r="G49" s="83" t="s">
        <v>3</v>
      </c>
      <c r="H49" s="83" t="s">
        <v>4</v>
      </c>
      <c r="I49" s="84" t="s">
        <v>23</v>
      </c>
      <c r="J49" s="84" t="s">
        <v>6</v>
      </c>
      <c r="K49" s="83" t="s">
        <v>21</v>
      </c>
      <c r="L49" s="83" t="s">
        <v>22</v>
      </c>
    </row>
    <row r="50" spans="1:12" ht="18" customHeight="1" x14ac:dyDescent="0.5">
      <c r="A50" s="87" t="s">
        <v>67</v>
      </c>
      <c r="B50" s="87"/>
      <c r="C50" s="85">
        <f>'Class Analysis'!G7</f>
        <v>3</v>
      </c>
      <c r="D50" s="85">
        <f>'Marks per Question (fill in)'!P6</f>
        <v>2</v>
      </c>
      <c r="E50" s="92">
        <f>Table25[[#This Row],[Mark]]</f>
        <v>2</v>
      </c>
      <c r="F50" s="87"/>
      <c r="G50" s="87" t="s">
        <v>67</v>
      </c>
      <c r="H50" s="87"/>
      <c r="I50" s="85">
        <f>'Class Analysis'!G7</f>
        <v>3</v>
      </c>
      <c r="J50" s="85">
        <f>'Marks per Question (fill in)'!U6</f>
        <v>3</v>
      </c>
      <c r="K50" s="92">
        <f>Table246[[#This Row],[Mark]]</f>
        <v>3</v>
      </c>
      <c r="L50" s="87"/>
    </row>
    <row r="51" spans="1:12" ht="18" customHeight="1" x14ac:dyDescent="0.5">
      <c r="A51" s="87" t="s">
        <v>68</v>
      </c>
      <c r="B51" s="87" t="s">
        <v>69</v>
      </c>
      <c r="C51" s="85">
        <f>'Class Analysis'!G8</f>
        <v>4</v>
      </c>
      <c r="D51" s="85">
        <f>'Marks per Question (fill in)'!P7</f>
        <v>2</v>
      </c>
      <c r="E51" s="92">
        <f>Table25[[#This Row],[Mark]]</f>
        <v>2</v>
      </c>
      <c r="F51" s="87"/>
      <c r="G51" s="87" t="s">
        <v>68</v>
      </c>
      <c r="H51" s="87" t="s">
        <v>69</v>
      </c>
      <c r="I51" s="85">
        <f>'Class Analysis'!G8</f>
        <v>4</v>
      </c>
      <c r="J51" s="85">
        <f>'Marks per Question (fill in)'!U7</f>
        <v>3</v>
      </c>
      <c r="K51" s="92">
        <f>Table246[[#This Row],[Mark]]</f>
        <v>3</v>
      </c>
      <c r="L51" s="87"/>
    </row>
    <row r="52" spans="1:12" ht="18" customHeight="1" x14ac:dyDescent="0.5">
      <c r="A52" s="87" t="s">
        <v>70</v>
      </c>
      <c r="B52" s="87" t="s">
        <v>71</v>
      </c>
      <c r="C52" s="85">
        <f>'Class Analysis'!G9</f>
        <v>3</v>
      </c>
      <c r="D52" s="85">
        <f>'Marks per Question (fill in)'!P8</f>
        <v>2</v>
      </c>
      <c r="E52" s="92">
        <f>Table25[[#This Row],[Mark]]</f>
        <v>2</v>
      </c>
      <c r="F52" s="87"/>
      <c r="G52" s="87" t="s">
        <v>70</v>
      </c>
      <c r="H52" s="87" t="s">
        <v>71</v>
      </c>
      <c r="I52" s="85">
        <f>'Class Analysis'!G9</f>
        <v>3</v>
      </c>
      <c r="J52" s="85">
        <f>'Marks per Question (fill in)'!U8</f>
        <v>3</v>
      </c>
      <c r="K52" s="92">
        <f>Table246[[#This Row],[Mark]]</f>
        <v>3</v>
      </c>
      <c r="L52" s="87"/>
    </row>
    <row r="53" spans="1:12" ht="18" customHeight="1" x14ac:dyDescent="0.5">
      <c r="A53" s="87" t="s">
        <v>72</v>
      </c>
      <c r="B53" s="87" t="s">
        <v>73</v>
      </c>
      <c r="C53" s="85">
        <f>'Class Analysis'!G10</f>
        <v>4</v>
      </c>
      <c r="D53" s="85">
        <f>'Marks per Question (fill in)'!P9</f>
        <v>2</v>
      </c>
      <c r="E53" s="92">
        <f>Table25[[#This Row],[Mark]]</f>
        <v>2</v>
      </c>
      <c r="F53" s="87"/>
      <c r="G53" s="87" t="s">
        <v>72</v>
      </c>
      <c r="H53" s="87" t="s">
        <v>73</v>
      </c>
      <c r="I53" s="85">
        <f>'Class Analysis'!G10</f>
        <v>4</v>
      </c>
      <c r="J53" s="85">
        <f>'Marks per Question (fill in)'!U9</f>
        <v>3</v>
      </c>
      <c r="K53" s="92">
        <f>Table246[[#This Row],[Mark]]</f>
        <v>3</v>
      </c>
      <c r="L53" s="87"/>
    </row>
    <row r="54" spans="1:12" ht="18" customHeight="1" x14ac:dyDescent="0.5">
      <c r="A54" s="87" t="s">
        <v>74</v>
      </c>
      <c r="B54" s="87"/>
      <c r="C54" s="85">
        <f>'Class Analysis'!G11</f>
        <v>4</v>
      </c>
      <c r="D54" s="85">
        <f>'Marks per Question (fill in)'!P10</f>
        <v>2</v>
      </c>
      <c r="E54" s="92">
        <f>Table25[[#This Row],[Mark]]</f>
        <v>2</v>
      </c>
      <c r="F54" s="87"/>
      <c r="G54" s="87" t="s">
        <v>74</v>
      </c>
      <c r="H54" s="87"/>
      <c r="I54" s="85">
        <f>'Class Analysis'!G11</f>
        <v>4</v>
      </c>
      <c r="J54" s="85">
        <f>'Marks per Question (fill in)'!U10</f>
        <v>3</v>
      </c>
      <c r="K54" s="92">
        <f>Table246[[#This Row],[Mark]]</f>
        <v>3</v>
      </c>
      <c r="L54" s="87"/>
    </row>
    <row r="55" spans="1:12" ht="18" customHeight="1" x14ac:dyDescent="0.5">
      <c r="A55" s="87" t="s">
        <v>75</v>
      </c>
      <c r="B55" s="87"/>
      <c r="C55" s="85">
        <f>'Class Analysis'!G12</f>
        <v>2</v>
      </c>
      <c r="D55" s="85">
        <f>'Marks per Question (fill in)'!P11</f>
        <v>2</v>
      </c>
      <c r="E55" s="92">
        <f>Table25[[#This Row],[Mark]]</f>
        <v>2</v>
      </c>
      <c r="F55" s="87"/>
      <c r="G55" s="87" t="s">
        <v>75</v>
      </c>
      <c r="H55" s="87"/>
      <c r="I55" s="85">
        <f>'Class Analysis'!G12</f>
        <v>2</v>
      </c>
      <c r="J55" s="85">
        <f>'Marks per Question (fill in)'!U11</f>
        <v>2</v>
      </c>
      <c r="K55" s="92">
        <f>Table246[[#This Row],[Mark]]</f>
        <v>2</v>
      </c>
      <c r="L55" s="87"/>
    </row>
    <row r="56" spans="1:12" ht="18" customHeight="1" x14ac:dyDescent="0.5">
      <c r="A56" s="87" t="s">
        <v>61</v>
      </c>
      <c r="B56" s="87"/>
      <c r="C56" s="85">
        <f>'Class Analysis'!G13</f>
        <v>4</v>
      </c>
      <c r="D56" s="85">
        <f>'Marks per Question (fill in)'!P12</f>
        <v>2</v>
      </c>
      <c r="E56" s="92">
        <f>Table25[[#This Row],[Mark]]</f>
        <v>2</v>
      </c>
      <c r="F56" s="87"/>
      <c r="G56" s="87" t="s">
        <v>61</v>
      </c>
      <c r="H56" s="87"/>
      <c r="I56" s="85">
        <f>'Class Analysis'!G13</f>
        <v>4</v>
      </c>
      <c r="J56" s="85">
        <f>'Marks per Question (fill in)'!U12</f>
        <v>3</v>
      </c>
      <c r="K56" s="92">
        <f>Table246[[#This Row],[Mark]]</f>
        <v>3</v>
      </c>
      <c r="L56" s="87"/>
    </row>
    <row r="57" spans="1:12" ht="18" customHeight="1" x14ac:dyDescent="0.5">
      <c r="A57" s="87" t="s">
        <v>76</v>
      </c>
      <c r="B57" s="87" t="s">
        <v>77</v>
      </c>
      <c r="C57" s="85">
        <f>'Class Analysis'!G14</f>
        <v>5</v>
      </c>
      <c r="D57" s="85">
        <f>'Marks per Question (fill in)'!P13</f>
        <v>2</v>
      </c>
      <c r="E57" s="92">
        <f>Table25[[#This Row],[Mark]]</f>
        <v>2</v>
      </c>
      <c r="F57" s="87"/>
      <c r="G57" s="87" t="s">
        <v>76</v>
      </c>
      <c r="H57" s="87" t="s">
        <v>77</v>
      </c>
      <c r="I57" s="85">
        <f>'Class Analysis'!G14</f>
        <v>5</v>
      </c>
      <c r="J57" s="85">
        <f>'Marks per Question (fill in)'!U13</f>
        <v>3</v>
      </c>
      <c r="K57" s="92">
        <f>Table246[[#This Row],[Mark]]</f>
        <v>3</v>
      </c>
      <c r="L57" s="87"/>
    </row>
    <row r="58" spans="1:12" ht="18" customHeight="1" x14ac:dyDescent="0.5">
      <c r="A58" s="87" t="s">
        <v>77</v>
      </c>
      <c r="B58" s="87" t="s">
        <v>78</v>
      </c>
      <c r="C58" s="85">
        <f>'Class Analysis'!G15</f>
        <v>5</v>
      </c>
      <c r="D58" s="85">
        <f>'Marks per Question (fill in)'!P14</f>
        <v>2</v>
      </c>
      <c r="E58" s="92">
        <f>Table25[[#This Row],[Mark]]</f>
        <v>2</v>
      </c>
      <c r="F58" s="87"/>
      <c r="G58" s="87" t="s">
        <v>77</v>
      </c>
      <c r="H58" s="87" t="s">
        <v>78</v>
      </c>
      <c r="I58" s="85">
        <f>'Class Analysis'!G15</f>
        <v>5</v>
      </c>
      <c r="J58" s="85">
        <f>'Marks per Question (fill in)'!U14</f>
        <v>3</v>
      </c>
      <c r="K58" s="92">
        <f>Table246[[#This Row],[Mark]]</f>
        <v>3</v>
      </c>
      <c r="L58" s="87"/>
    </row>
    <row r="59" spans="1:12" ht="18" customHeight="1" x14ac:dyDescent="0.5">
      <c r="A59" s="87" t="s">
        <v>79</v>
      </c>
      <c r="B59" s="87"/>
      <c r="C59" s="85">
        <f>'Class Analysis'!G16</f>
        <v>3</v>
      </c>
      <c r="D59" s="85">
        <f>'Marks per Question (fill in)'!P15</f>
        <v>2</v>
      </c>
      <c r="E59" s="92">
        <f>Table25[[#This Row],[Mark]]</f>
        <v>2</v>
      </c>
      <c r="F59" s="87"/>
      <c r="G59" s="87" t="s">
        <v>79</v>
      </c>
      <c r="H59" s="87"/>
      <c r="I59" s="85">
        <f>'Class Analysis'!G16</f>
        <v>3</v>
      </c>
      <c r="J59" s="85">
        <f>'Marks per Question (fill in)'!U15</f>
        <v>3</v>
      </c>
      <c r="K59" s="92">
        <f>Table246[[#This Row],[Mark]]</f>
        <v>3</v>
      </c>
      <c r="L59" s="87"/>
    </row>
    <row r="60" spans="1:12" ht="18" customHeight="1" x14ac:dyDescent="0.5">
      <c r="A60" s="87" t="s">
        <v>80</v>
      </c>
      <c r="B60" s="87" t="s">
        <v>81</v>
      </c>
      <c r="C60" s="85">
        <f>'Class Analysis'!G17</f>
        <v>7</v>
      </c>
      <c r="D60" s="85">
        <f>'Marks per Question (fill in)'!P16</f>
        <v>2</v>
      </c>
      <c r="E60" s="92">
        <f>Table25[[#This Row],[Mark]]</f>
        <v>2</v>
      </c>
      <c r="F60" s="87"/>
      <c r="G60" s="87" t="s">
        <v>80</v>
      </c>
      <c r="H60" s="87" t="s">
        <v>81</v>
      </c>
      <c r="I60" s="85">
        <f>'Class Analysis'!G17</f>
        <v>7</v>
      </c>
      <c r="J60" s="85">
        <f>'Marks per Question (fill in)'!U16</f>
        <v>3</v>
      </c>
      <c r="K60" s="92">
        <f>Table246[[#This Row],[Mark]]</f>
        <v>3</v>
      </c>
      <c r="L60" s="87"/>
    </row>
    <row r="61" spans="1:12" ht="18" customHeight="1" x14ac:dyDescent="0.5">
      <c r="A61" s="87" t="s">
        <v>82</v>
      </c>
      <c r="B61" s="87" t="s">
        <v>83</v>
      </c>
      <c r="C61" s="85">
        <f>'Class Analysis'!G18</f>
        <v>6</v>
      </c>
      <c r="D61" s="85">
        <f>'Marks per Question (fill in)'!P17</f>
        <v>2</v>
      </c>
      <c r="E61" s="92">
        <f>Table25[[#This Row],[Mark]]</f>
        <v>2</v>
      </c>
      <c r="F61" s="87"/>
      <c r="G61" s="87" t="s">
        <v>82</v>
      </c>
      <c r="H61" s="87" t="s">
        <v>83</v>
      </c>
      <c r="I61" s="85">
        <f>'Class Analysis'!G18</f>
        <v>6</v>
      </c>
      <c r="J61" s="85">
        <f>'Marks per Question (fill in)'!U17</f>
        <v>3</v>
      </c>
      <c r="K61" s="92">
        <f>Table246[[#This Row],[Mark]]</f>
        <v>3</v>
      </c>
      <c r="L61" s="87"/>
    </row>
    <row r="62" spans="1:12" ht="18" customHeight="1" x14ac:dyDescent="0.5">
      <c r="A62" s="87" t="s">
        <v>84</v>
      </c>
      <c r="B62" s="87"/>
      <c r="C62" s="85">
        <f>'Class Analysis'!G19</f>
        <v>3</v>
      </c>
      <c r="D62" s="85">
        <f>'Marks per Question (fill in)'!P18</f>
        <v>2</v>
      </c>
      <c r="E62" s="92">
        <f>Table25[[#This Row],[Mark]]</f>
        <v>2</v>
      </c>
      <c r="F62" s="87"/>
      <c r="G62" s="87" t="s">
        <v>84</v>
      </c>
      <c r="H62" s="87"/>
      <c r="I62" s="85">
        <f>'Class Analysis'!G19</f>
        <v>3</v>
      </c>
      <c r="J62" s="85">
        <f>'Marks per Question (fill in)'!U18</f>
        <v>3</v>
      </c>
      <c r="K62" s="92">
        <f>Table246[[#This Row],[Mark]]</f>
        <v>3</v>
      </c>
      <c r="L62" s="87"/>
    </row>
    <row r="63" spans="1:12" ht="18" customHeight="1" x14ac:dyDescent="0.5">
      <c r="A63" s="87" t="s">
        <v>98</v>
      </c>
      <c r="B63" s="87"/>
      <c r="C63" s="85">
        <f>'Class Analysis'!G20</f>
        <v>5</v>
      </c>
      <c r="D63" s="85">
        <f>'Marks per Question (fill in)'!P19</f>
        <v>2</v>
      </c>
      <c r="E63" s="92">
        <f>Table25[[#This Row],[Mark]]</f>
        <v>2</v>
      </c>
      <c r="F63" s="87"/>
      <c r="G63" s="87" t="s">
        <v>98</v>
      </c>
      <c r="H63" s="87"/>
      <c r="I63" s="85">
        <f>'Class Analysis'!G20</f>
        <v>5</v>
      </c>
      <c r="J63" s="85">
        <f>'Marks per Question (fill in)'!U19</f>
        <v>3</v>
      </c>
      <c r="K63" s="92">
        <f>Table246[[#This Row],[Mark]]</f>
        <v>3</v>
      </c>
      <c r="L63" s="87"/>
    </row>
    <row r="64" spans="1:12" ht="18" customHeight="1" x14ac:dyDescent="0.5">
      <c r="A64" s="87" t="s">
        <v>86</v>
      </c>
      <c r="B64" s="87"/>
      <c r="C64" s="85">
        <f>'Class Analysis'!G21</f>
        <v>5</v>
      </c>
      <c r="D64" s="85">
        <f>'Marks per Question (fill in)'!P20</f>
        <v>2</v>
      </c>
      <c r="E64" s="92">
        <f>Table25[[#This Row],[Mark]]</f>
        <v>2</v>
      </c>
      <c r="F64" s="87"/>
      <c r="G64" s="87" t="s">
        <v>86</v>
      </c>
      <c r="H64" s="87"/>
      <c r="I64" s="85">
        <f>'Class Analysis'!G21</f>
        <v>5</v>
      </c>
      <c r="J64" s="85">
        <f>'Marks per Question (fill in)'!U20</f>
        <v>3</v>
      </c>
      <c r="K64" s="92">
        <f>Table246[[#This Row],[Mark]]</f>
        <v>3</v>
      </c>
      <c r="L64" s="87"/>
    </row>
    <row r="65" spans="1:12" ht="18" customHeight="1" x14ac:dyDescent="0.5">
      <c r="A65" s="87" t="s">
        <v>87</v>
      </c>
      <c r="B65" s="87"/>
      <c r="C65" s="85">
        <f>'Class Analysis'!G22</f>
        <v>6</v>
      </c>
      <c r="D65" s="85">
        <f>'Marks per Question (fill in)'!P21</f>
        <v>2</v>
      </c>
      <c r="E65" s="92">
        <f>Table25[[#This Row],[Mark]]</f>
        <v>2</v>
      </c>
      <c r="F65" s="87"/>
      <c r="G65" s="87" t="s">
        <v>87</v>
      </c>
      <c r="H65" s="87"/>
      <c r="I65" s="85">
        <f>'Class Analysis'!G22</f>
        <v>6</v>
      </c>
      <c r="J65" s="85">
        <f>'Marks per Question (fill in)'!U21</f>
        <v>3</v>
      </c>
      <c r="K65" s="92">
        <f>Table246[[#This Row],[Mark]]</f>
        <v>3</v>
      </c>
      <c r="L65" s="87"/>
    </row>
    <row r="66" spans="1:12" ht="18" customHeight="1" x14ac:dyDescent="0.5">
      <c r="A66" s="87" t="s">
        <v>88</v>
      </c>
      <c r="B66" s="87"/>
      <c r="C66" s="85">
        <f>'Class Analysis'!G23</f>
        <v>3</v>
      </c>
      <c r="D66" s="85">
        <f>'Marks per Question (fill in)'!P22</f>
        <v>2</v>
      </c>
      <c r="E66" s="92">
        <f>Table25[[#This Row],[Mark]]</f>
        <v>2</v>
      </c>
      <c r="F66" s="87"/>
      <c r="G66" s="87" t="s">
        <v>88</v>
      </c>
      <c r="H66" s="87"/>
      <c r="I66" s="85">
        <f>'Class Analysis'!G23</f>
        <v>3</v>
      </c>
      <c r="J66" s="85">
        <f>'Marks per Question (fill in)'!U22</f>
        <v>3</v>
      </c>
      <c r="K66" s="92">
        <f>Table246[[#This Row],[Mark]]</f>
        <v>3</v>
      </c>
      <c r="L66" s="87"/>
    </row>
    <row r="67" spans="1:12" ht="18" customHeight="1" x14ac:dyDescent="0.5">
      <c r="A67" s="87" t="s">
        <v>89</v>
      </c>
      <c r="B67" s="87"/>
      <c r="C67" s="85">
        <f>'Class Analysis'!G24</f>
        <v>4</v>
      </c>
      <c r="D67" s="85">
        <f>'Marks per Question (fill in)'!P23</f>
        <v>2</v>
      </c>
      <c r="E67" s="92">
        <f>Table25[[#This Row],[Mark]]</f>
        <v>2</v>
      </c>
      <c r="F67" s="87"/>
      <c r="G67" s="87" t="s">
        <v>89</v>
      </c>
      <c r="H67" s="87"/>
      <c r="I67" s="85">
        <f>'Class Analysis'!G24</f>
        <v>4</v>
      </c>
      <c r="J67" s="85">
        <f>'Marks per Question (fill in)'!U23</f>
        <v>3</v>
      </c>
      <c r="K67" s="92">
        <f>Table246[[#This Row],[Mark]]</f>
        <v>3</v>
      </c>
      <c r="L67" s="87"/>
    </row>
    <row r="68" spans="1:12" ht="18" customHeight="1" x14ac:dyDescent="0.5">
      <c r="A68" s="87" t="s">
        <v>90</v>
      </c>
      <c r="B68" s="87"/>
      <c r="C68" s="85">
        <f>'Class Analysis'!G25</f>
        <v>3</v>
      </c>
      <c r="D68" s="85">
        <f>'Marks per Question (fill in)'!P24</f>
        <v>2</v>
      </c>
      <c r="E68" s="92">
        <f>Table25[[#This Row],[Mark]]</f>
        <v>2</v>
      </c>
      <c r="F68" s="87"/>
      <c r="G68" s="87" t="s">
        <v>90</v>
      </c>
      <c r="H68" s="87"/>
      <c r="I68" s="85">
        <f>'Class Analysis'!G25</f>
        <v>3</v>
      </c>
      <c r="J68" s="85">
        <f>'Marks per Question (fill in)'!U24</f>
        <v>3</v>
      </c>
      <c r="K68" s="92">
        <f>Table246[[#This Row],[Mark]]</f>
        <v>3</v>
      </c>
      <c r="L68" s="87"/>
    </row>
    <row r="69" spans="1:12" ht="18" customHeight="1" x14ac:dyDescent="0.5">
      <c r="A69" s="87" t="s">
        <v>63</v>
      </c>
      <c r="B69" s="87" t="s">
        <v>91</v>
      </c>
      <c r="C69" s="85">
        <f>'Class Analysis'!G26</f>
        <v>4</v>
      </c>
      <c r="D69" s="85">
        <f>'Marks per Question (fill in)'!P25</f>
        <v>2</v>
      </c>
      <c r="E69" s="92">
        <f>Table25[[#This Row],[Mark]]</f>
        <v>2</v>
      </c>
      <c r="F69" s="87"/>
      <c r="G69" s="87" t="s">
        <v>63</v>
      </c>
      <c r="H69" s="87" t="s">
        <v>91</v>
      </c>
      <c r="I69" s="85">
        <f>'Class Analysis'!G26</f>
        <v>4</v>
      </c>
      <c r="J69" s="85">
        <f>'Marks per Question (fill in)'!U25</f>
        <v>3</v>
      </c>
      <c r="K69" s="92">
        <f>Table246[[#This Row],[Mark]]</f>
        <v>3</v>
      </c>
      <c r="L69" s="87"/>
    </row>
    <row r="70" spans="1:12" ht="18" customHeight="1" x14ac:dyDescent="0.5">
      <c r="A70" s="87" t="s">
        <v>92</v>
      </c>
      <c r="B70" s="87" t="s">
        <v>93</v>
      </c>
      <c r="C70" s="85">
        <f>'Class Analysis'!G27</f>
        <v>4</v>
      </c>
      <c r="D70" s="85">
        <f>'Marks per Question (fill in)'!P26</f>
        <v>2</v>
      </c>
      <c r="E70" s="92">
        <f>Table25[[#This Row],[Mark]]</f>
        <v>2</v>
      </c>
      <c r="F70" s="87"/>
      <c r="G70" s="87" t="s">
        <v>92</v>
      </c>
      <c r="H70" s="87" t="s">
        <v>93</v>
      </c>
      <c r="I70" s="85">
        <f>'Class Analysis'!G27</f>
        <v>4</v>
      </c>
      <c r="J70" s="85">
        <f>'Marks per Question (fill in)'!U26</f>
        <v>3</v>
      </c>
      <c r="K70" s="92">
        <f>Table246[[#This Row],[Mark]]</f>
        <v>3</v>
      </c>
      <c r="L70" s="87"/>
    </row>
    <row r="71" spans="1:12" ht="18" customHeight="1" x14ac:dyDescent="0.5">
      <c r="A71" s="87" t="s">
        <v>64</v>
      </c>
      <c r="B71" s="87" t="s">
        <v>94</v>
      </c>
      <c r="C71" s="85">
        <f>'Class Analysis'!G28</f>
        <v>5</v>
      </c>
      <c r="D71" s="85">
        <f>'Marks per Question (fill in)'!P27</f>
        <v>2</v>
      </c>
      <c r="E71" s="92">
        <f>Table25[[#This Row],[Mark]]</f>
        <v>2</v>
      </c>
      <c r="F71" s="87"/>
      <c r="G71" s="87" t="s">
        <v>64</v>
      </c>
      <c r="H71" s="87" t="s">
        <v>94</v>
      </c>
      <c r="I71" s="85">
        <f>'Class Analysis'!G28</f>
        <v>5</v>
      </c>
      <c r="J71" s="85">
        <f>'Marks per Question (fill in)'!U27</f>
        <v>3</v>
      </c>
      <c r="K71" s="92">
        <f>Table246[[#This Row],[Mark]]</f>
        <v>3</v>
      </c>
      <c r="L71" s="87"/>
    </row>
    <row r="72" spans="1:12" ht="18" customHeight="1" x14ac:dyDescent="0.5">
      <c r="A72" s="87" t="s">
        <v>95</v>
      </c>
      <c r="B72" s="87"/>
      <c r="C72" s="85">
        <f>'Class Analysis'!G29</f>
        <v>4</v>
      </c>
      <c r="D72" s="85">
        <f>'Marks per Question (fill in)'!P28</f>
        <v>2</v>
      </c>
      <c r="E72" s="92">
        <f>Table25[[#This Row],[Mark]]</f>
        <v>2</v>
      </c>
      <c r="F72" s="87"/>
      <c r="G72" s="87" t="s">
        <v>95</v>
      </c>
      <c r="H72" s="87"/>
      <c r="I72" s="85">
        <f>'Class Analysis'!G29</f>
        <v>4</v>
      </c>
      <c r="J72" s="85">
        <f>'Marks per Question (fill in)'!U28</f>
        <v>3</v>
      </c>
      <c r="K72" s="92">
        <f>Table246[[#This Row],[Mark]]</f>
        <v>3</v>
      </c>
      <c r="L72" s="87"/>
    </row>
    <row r="73" spans="1:12" ht="18" customHeight="1" x14ac:dyDescent="0.5">
      <c r="A73" s="87" t="s">
        <v>96</v>
      </c>
      <c r="B73" s="87" t="s">
        <v>97</v>
      </c>
      <c r="C73" s="85">
        <f>'Class Analysis'!G30</f>
        <v>4</v>
      </c>
      <c r="D73" s="85">
        <f>'Marks per Question (fill in)'!P29</f>
        <v>2</v>
      </c>
      <c r="E73" s="92">
        <f>Table25[[#This Row],[Mark]]</f>
        <v>2</v>
      </c>
      <c r="F73" s="87"/>
      <c r="G73" s="87" t="s">
        <v>96</v>
      </c>
      <c r="H73" s="87" t="s">
        <v>97</v>
      </c>
      <c r="I73" s="85">
        <f>'Class Analysis'!G30</f>
        <v>4</v>
      </c>
      <c r="J73" s="85">
        <f>'Marks per Question (fill in)'!U29</f>
        <v>3</v>
      </c>
      <c r="K73" s="92">
        <f>Table246[[#This Row],[Mark]]</f>
        <v>3</v>
      </c>
      <c r="L73" s="87"/>
    </row>
    <row r="74" spans="1:12" s="81" customFormat="1" ht="8" customHeight="1" x14ac:dyDescent="0.35">
      <c r="C74" s="82"/>
      <c r="D74" s="82"/>
    </row>
    <row r="75" spans="1:12" s="81" customFormat="1" ht="18" customHeight="1" x14ac:dyDescent="0.35">
      <c r="B75" s="114" t="s">
        <v>62</v>
      </c>
      <c r="C75" s="113" t="e" vm="1">
        <v>#VALUE!</v>
      </c>
      <c r="D75" s="113"/>
      <c r="E75" s="82"/>
      <c r="H75" s="114" t="s">
        <v>62</v>
      </c>
      <c r="I75" s="113" t="e" vm="1">
        <v>#VALUE!</v>
      </c>
      <c r="J75" s="113"/>
    </row>
    <row r="76" spans="1:12" s="81" customFormat="1" ht="18" customHeight="1" x14ac:dyDescent="0.35">
      <c r="A76" s="82"/>
      <c r="B76" s="114"/>
      <c r="C76" s="113"/>
      <c r="D76" s="113"/>
      <c r="E76" s="82"/>
      <c r="H76" s="114"/>
      <c r="I76" s="113"/>
      <c r="J76" s="113"/>
    </row>
    <row r="77" spans="1:12" s="81" customFormat="1" ht="18" customHeight="1" x14ac:dyDescent="0.35">
      <c r="B77" s="114"/>
      <c r="C77" s="113"/>
      <c r="D77" s="113"/>
      <c r="E77" s="82"/>
      <c r="H77" s="114"/>
      <c r="I77" s="113"/>
      <c r="J77" s="113"/>
    </row>
    <row r="78" spans="1:12" s="81" customFormat="1" ht="18" customHeight="1" x14ac:dyDescent="0.35">
      <c r="B78" s="114"/>
      <c r="C78" s="113"/>
      <c r="D78" s="113"/>
      <c r="E78" s="82"/>
      <c r="H78" s="114"/>
      <c r="I78" s="113"/>
      <c r="J78" s="113"/>
    </row>
    <row r="79" spans="1:12" s="81" customFormat="1" ht="18" customHeight="1" x14ac:dyDescent="0.35">
      <c r="B79" s="89"/>
      <c r="C79" s="82"/>
      <c r="D79" s="82"/>
      <c r="E79" s="82"/>
      <c r="H79" s="89"/>
      <c r="I79" s="82"/>
      <c r="J79" s="82"/>
    </row>
    <row r="80" spans="1:12" s="81" customFormat="1" ht="18" customHeight="1" x14ac:dyDescent="0.35">
      <c r="B80" s="89"/>
      <c r="C80" s="82"/>
      <c r="D80" s="82"/>
      <c r="E80" s="82"/>
      <c r="H80" s="89"/>
      <c r="I80" s="82"/>
      <c r="J80" s="82"/>
    </row>
    <row r="81" spans="1:12" s="81" customFormat="1" ht="18" customHeight="1" x14ac:dyDescent="0.35">
      <c r="B81" s="89"/>
      <c r="C81" s="82"/>
      <c r="D81" s="82"/>
      <c r="E81" s="82"/>
      <c r="H81" s="89"/>
      <c r="I81" s="82"/>
      <c r="J81" s="82"/>
    </row>
    <row r="82" spans="1:12" s="81" customFormat="1" ht="18" customHeight="1" x14ac:dyDescent="0.35">
      <c r="B82" s="89"/>
      <c r="C82" s="82"/>
      <c r="D82" s="82"/>
      <c r="E82" s="82"/>
      <c r="H82" s="89"/>
      <c r="I82" s="82"/>
      <c r="J82" s="82"/>
    </row>
    <row r="83" spans="1:12" s="81" customFormat="1" ht="18" customHeight="1" x14ac:dyDescent="0.35">
      <c r="B83" s="89"/>
      <c r="C83" s="82"/>
      <c r="D83" s="82"/>
      <c r="E83" s="82"/>
      <c r="H83" s="89"/>
      <c r="I83" s="82"/>
      <c r="J83" s="82"/>
    </row>
    <row r="84" spans="1:12" s="81" customFormat="1" ht="18" customHeight="1" x14ac:dyDescent="0.35">
      <c r="B84" s="89"/>
      <c r="C84" s="82"/>
      <c r="D84" s="82"/>
      <c r="E84" s="82"/>
      <c r="H84" s="89"/>
      <c r="I84" s="82"/>
      <c r="J84" s="82"/>
    </row>
    <row r="85" spans="1:12" s="81" customFormat="1" ht="18" customHeight="1" x14ac:dyDescent="0.35">
      <c r="C85" s="82"/>
      <c r="D85" s="82"/>
    </row>
    <row r="86" spans="1:12" s="81" customFormat="1" ht="18" customHeight="1" x14ac:dyDescent="0.35">
      <c r="C86" s="82"/>
      <c r="D86" s="82"/>
    </row>
    <row r="87" spans="1:12" s="81" customFormat="1" ht="8" customHeight="1" x14ac:dyDescent="0.35">
      <c r="C87" s="82"/>
      <c r="D87" s="82"/>
    </row>
    <row r="88" spans="1:12" ht="18" customHeight="1" x14ac:dyDescent="0.35">
      <c r="A88" s="86" t="str">
        <f>'Register (fill in)'!B7</f>
        <v>Student E</v>
      </c>
      <c r="E88" s="87" t="s">
        <v>6</v>
      </c>
      <c r="F88" s="87">
        <f>'Class Analysis'!L5</f>
        <v>88</v>
      </c>
      <c r="G88" s="86" t="str">
        <f>'Register (fill in)'!B8</f>
        <v>Student F</v>
      </c>
      <c r="K88" s="87" t="s">
        <v>6</v>
      </c>
      <c r="L88" s="87">
        <f>'Class Analysis'!M5</f>
        <v>96</v>
      </c>
    </row>
    <row r="89" spans="1:12" ht="18" customHeight="1" x14ac:dyDescent="0.35">
      <c r="A89" s="91" t="s">
        <v>65</v>
      </c>
      <c r="E89" s="87" t="s">
        <v>5</v>
      </c>
      <c r="F89" s="87">
        <f>'Class Analysis'!L4</f>
        <v>9</v>
      </c>
      <c r="G89" s="91" t="s">
        <v>65</v>
      </c>
      <c r="K89" s="87" t="s">
        <v>5</v>
      </c>
      <c r="L89" s="87">
        <f>'Class Analysis'!M4</f>
        <v>9</v>
      </c>
    </row>
    <row r="90" spans="1:12" ht="8" customHeight="1" x14ac:dyDescent="0.35">
      <c r="I90" s="89"/>
      <c r="J90" s="89"/>
    </row>
    <row r="91" spans="1:12" ht="18" customHeight="1" x14ac:dyDescent="0.35">
      <c r="A91" s="83" t="s">
        <v>3</v>
      </c>
      <c r="B91" s="83" t="s">
        <v>4</v>
      </c>
      <c r="C91" s="84" t="s">
        <v>23</v>
      </c>
      <c r="D91" s="84" t="s">
        <v>6</v>
      </c>
      <c r="E91" s="83" t="s">
        <v>21</v>
      </c>
      <c r="F91" s="83" t="s">
        <v>22</v>
      </c>
      <c r="G91" s="83" t="s">
        <v>3</v>
      </c>
      <c r="H91" s="83" t="s">
        <v>4</v>
      </c>
      <c r="I91" s="84" t="s">
        <v>23</v>
      </c>
      <c r="J91" s="84" t="s">
        <v>6</v>
      </c>
      <c r="K91" s="83" t="s">
        <v>21</v>
      </c>
      <c r="L91" s="83" t="s">
        <v>22</v>
      </c>
    </row>
    <row r="92" spans="1:12" ht="18" customHeight="1" x14ac:dyDescent="0.5">
      <c r="A92" s="87" t="s">
        <v>67</v>
      </c>
      <c r="B92" s="87"/>
      <c r="C92" s="85">
        <f>'Class Analysis'!G7</f>
        <v>3</v>
      </c>
      <c r="D92" s="85">
        <f>'Marks per Question (fill in)'!Z6</f>
        <v>3</v>
      </c>
      <c r="E92" s="92">
        <f>Table257[[#This Row],[Mark]]</f>
        <v>3</v>
      </c>
      <c r="F92" s="87"/>
      <c r="G92" s="87" t="s">
        <v>67</v>
      </c>
      <c r="H92" s="87"/>
      <c r="I92" s="85">
        <f>'Class Analysis'!G7</f>
        <v>3</v>
      </c>
      <c r="J92" s="85">
        <f>'Marks per Question (fill in)'!E34</f>
        <v>3</v>
      </c>
      <c r="K92" s="92">
        <f>Table2468[[#This Row],[Mark]]</f>
        <v>3</v>
      </c>
      <c r="L92" s="87"/>
    </row>
    <row r="93" spans="1:12" ht="18" customHeight="1" x14ac:dyDescent="0.5">
      <c r="A93" s="87" t="s">
        <v>68</v>
      </c>
      <c r="B93" s="87" t="s">
        <v>69</v>
      </c>
      <c r="C93" s="85">
        <f>'Class Analysis'!G8</f>
        <v>4</v>
      </c>
      <c r="D93" s="85">
        <f>'Marks per Question (fill in)'!Z7</f>
        <v>4</v>
      </c>
      <c r="E93" s="92">
        <f>Table257[[#This Row],[Mark]]</f>
        <v>4</v>
      </c>
      <c r="F93" s="87"/>
      <c r="G93" s="87" t="s">
        <v>68</v>
      </c>
      <c r="H93" s="87" t="s">
        <v>69</v>
      </c>
      <c r="I93" s="85">
        <f>'Class Analysis'!G8</f>
        <v>4</v>
      </c>
      <c r="J93" s="85">
        <f>'Marks per Question (fill in)'!E35</f>
        <v>4</v>
      </c>
      <c r="K93" s="92">
        <f>Table2468[[#This Row],[Mark]]</f>
        <v>4</v>
      </c>
      <c r="L93" s="87"/>
    </row>
    <row r="94" spans="1:12" ht="18" customHeight="1" x14ac:dyDescent="0.5">
      <c r="A94" s="87" t="s">
        <v>70</v>
      </c>
      <c r="B94" s="87" t="s">
        <v>71</v>
      </c>
      <c r="C94" s="85">
        <f>'Class Analysis'!G9</f>
        <v>3</v>
      </c>
      <c r="D94" s="85">
        <f>'Marks per Question (fill in)'!Z8</f>
        <v>3</v>
      </c>
      <c r="E94" s="92">
        <f>Table257[[#This Row],[Mark]]</f>
        <v>3</v>
      </c>
      <c r="F94" s="87"/>
      <c r="G94" s="87" t="s">
        <v>70</v>
      </c>
      <c r="H94" s="87" t="s">
        <v>71</v>
      </c>
      <c r="I94" s="85">
        <f>'Class Analysis'!G9</f>
        <v>3</v>
      </c>
      <c r="J94" s="85">
        <f>'Marks per Question (fill in)'!E36</f>
        <v>3</v>
      </c>
      <c r="K94" s="92">
        <f>Table2468[[#This Row],[Mark]]</f>
        <v>3</v>
      </c>
      <c r="L94" s="87"/>
    </row>
    <row r="95" spans="1:12" ht="18" customHeight="1" x14ac:dyDescent="0.5">
      <c r="A95" s="87" t="s">
        <v>72</v>
      </c>
      <c r="B95" s="87" t="s">
        <v>73</v>
      </c>
      <c r="C95" s="85">
        <f>'Class Analysis'!G10</f>
        <v>4</v>
      </c>
      <c r="D95" s="85">
        <f>'Marks per Question (fill in)'!Z9</f>
        <v>4</v>
      </c>
      <c r="E95" s="92">
        <f>Table257[[#This Row],[Mark]]</f>
        <v>4</v>
      </c>
      <c r="F95" s="87"/>
      <c r="G95" s="87" t="s">
        <v>72</v>
      </c>
      <c r="H95" s="87" t="s">
        <v>73</v>
      </c>
      <c r="I95" s="85">
        <f>'Class Analysis'!G10</f>
        <v>4</v>
      </c>
      <c r="J95" s="85">
        <f>'Marks per Question (fill in)'!E37</f>
        <v>4</v>
      </c>
      <c r="K95" s="92">
        <f>Table2468[[#This Row],[Mark]]</f>
        <v>4</v>
      </c>
      <c r="L95" s="87"/>
    </row>
    <row r="96" spans="1:12" ht="18" customHeight="1" x14ac:dyDescent="0.5">
      <c r="A96" s="87" t="s">
        <v>74</v>
      </c>
      <c r="B96" s="87"/>
      <c r="C96" s="85">
        <f>'Class Analysis'!G11</f>
        <v>4</v>
      </c>
      <c r="D96" s="85">
        <f>'Marks per Question (fill in)'!Z10</f>
        <v>4</v>
      </c>
      <c r="E96" s="92">
        <f>Table257[[#This Row],[Mark]]</f>
        <v>4</v>
      </c>
      <c r="F96" s="87"/>
      <c r="G96" s="87" t="s">
        <v>74</v>
      </c>
      <c r="H96" s="87"/>
      <c r="I96" s="85">
        <f>'Class Analysis'!G11</f>
        <v>4</v>
      </c>
      <c r="J96" s="85">
        <f>'Marks per Question (fill in)'!E38</f>
        <v>4</v>
      </c>
      <c r="K96" s="92">
        <f>Table2468[[#This Row],[Mark]]</f>
        <v>4</v>
      </c>
      <c r="L96" s="87"/>
    </row>
    <row r="97" spans="1:12" ht="18" customHeight="1" x14ac:dyDescent="0.5">
      <c r="A97" s="87" t="s">
        <v>75</v>
      </c>
      <c r="B97" s="87"/>
      <c r="C97" s="85">
        <f>'Class Analysis'!G12</f>
        <v>2</v>
      </c>
      <c r="D97" s="85">
        <f>'Marks per Question (fill in)'!Z11</f>
        <v>2</v>
      </c>
      <c r="E97" s="92">
        <f>Table257[[#This Row],[Mark]]</f>
        <v>2</v>
      </c>
      <c r="F97" s="87"/>
      <c r="G97" s="87" t="s">
        <v>75</v>
      </c>
      <c r="H97" s="87"/>
      <c r="I97" s="85">
        <f>'Class Analysis'!G12</f>
        <v>2</v>
      </c>
      <c r="J97" s="85">
        <f>'Marks per Question (fill in)'!E39</f>
        <v>2</v>
      </c>
      <c r="K97" s="92">
        <f>Table2468[[#This Row],[Mark]]</f>
        <v>2</v>
      </c>
      <c r="L97" s="87"/>
    </row>
    <row r="98" spans="1:12" ht="18" customHeight="1" x14ac:dyDescent="0.5">
      <c r="A98" s="87" t="s">
        <v>61</v>
      </c>
      <c r="B98" s="87"/>
      <c r="C98" s="85">
        <f>'Class Analysis'!G13</f>
        <v>4</v>
      </c>
      <c r="D98" s="85">
        <f>'Marks per Question (fill in)'!Z12</f>
        <v>4</v>
      </c>
      <c r="E98" s="92">
        <f>Table257[[#This Row],[Mark]]</f>
        <v>4</v>
      </c>
      <c r="F98" s="87"/>
      <c r="G98" s="87" t="s">
        <v>61</v>
      </c>
      <c r="H98" s="87"/>
      <c r="I98" s="85">
        <f>'Class Analysis'!G13</f>
        <v>4</v>
      </c>
      <c r="J98" s="85">
        <f>'Marks per Question (fill in)'!E40</f>
        <v>4</v>
      </c>
      <c r="K98" s="92">
        <f>Table2468[[#This Row],[Mark]]</f>
        <v>4</v>
      </c>
      <c r="L98" s="87"/>
    </row>
    <row r="99" spans="1:12" ht="18" customHeight="1" x14ac:dyDescent="0.5">
      <c r="A99" s="87" t="s">
        <v>76</v>
      </c>
      <c r="B99" s="87" t="s">
        <v>77</v>
      </c>
      <c r="C99" s="85">
        <f>'Class Analysis'!G14</f>
        <v>5</v>
      </c>
      <c r="D99" s="85">
        <f>'Marks per Question (fill in)'!Z13</f>
        <v>4</v>
      </c>
      <c r="E99" s="92">
        <f>Table257[[#This Row],[Mark]]</f>
        <v>4</v>
      </c>
      <c r="F99" s="87"/>
      <c r="G99" s="87" t="s">
        <v>76</v>
      </c>
      <c r="H99" s="87" t="s">
        <v>77</v>
      </c>
      <c r="I99" s="85">
        <f>'Class Analysis'!G14</f>
        <v>5</v>
      </c>
      <c r="J99" s="85">
        <f>'Marks per Question (fill in)'!E41</f>
        <v>5</v>
      </c>
      <c r="K99" s="92">
        <f>Table2468[[#This Row],[Mark]]</f>
        <v>5</v>
      </c>
      <c r="L99" s="87"/>
    </row>
    <row r="100" spans="1:12" ht="18" customHeight="1" x14ac:dyDescent="0.5">
      <c r="A100" s="87" t="s">
        <v>77</v>
      </c>
      <c r="B100" s="87" t="s">
        <v>78</v>
      </c>
      <c r="C100" s="85">
        <f>'Class Analysis'!G15</f>
        <v>5</v>
      </c>
      <c r="D100" s="85">
        <f>'Marks per Question (fill in)'!Z14</f>
        <v>4</v>
      </c>
      <c r="E100" s="92">
        <f>Table257[[#This Row],[Mark]]</f>
        <v>4</v>
      </c>
      <c r="F100" s="87"/>
      <c r="G100" s="87" t="s">
        <v>77</v>
      </c>
      <c r="H100" s="87" t="s">
        <v>78</v>
      </c>
      <c r="I100" s="85">
        <f>'Class Analysis'!G15</f>
        <v>5</v>
      </c>
      <c r="J100" s="85">
        <f>'Marks per Question (fill in)'!E42</f>
        <v>5</v>
      </c>
      <c r="K100" s="92">
        <f>Table2468[[#This Row],[Mark]]</f>
        <v>5</v>
      </c>
      <c r="L100" s="87"/>
    </row>
    <row r="101" spans="1:12" ht="18" customHeight="1" x14ac:dyDescent="0.5">
      <c r="A101" s="87" t="s">
        <v>79</v>
      </c>
      <c r="B101" s="87"/>
      <c r="C101" s="85">
        <f>'Class Analysis'!G16</f>
        <v>3</v>
      </c>
      <c r="D101" s="85">
        <f>'Marks per Question (fill in)'!Z15</f>
        <v>3</v>
      </c>
      <c r="E101" s="92">
        <f>Table257[[#This Row],[Mark]]</f>
        <v>3</v>
      </c>
      <c r="F101" s="87"/>
      <c r="G101" s="87" t="s">
        <v>79</v>
      </c>
      <c r="H101" s="87"/>
      <c r="I101" s="85">
        <f>'Class Analysis'!G16</f>
        <v>3</v>
      </c>
      <c r="J101" s="85">
        <f>'Marks per Question (fill in)'!E43</f>
        <v>3</v>
      </c>
      <c r="K101" s="92">
        <f>Table2468[[#This Row],[Mark]]</f>
        <v>3</v>
      </c>
      <c r="L101" s="87"/>
    </row>
    <row r="102" spans="1:12" ht="18" customHeight="1" x14ac:dyDescent="0.5">
      <c r="A102" s="87" t="s">
        <v>80</v>
      </c>
      <c r="B102" s="87" t="s">
        <v>81</v>
      </c>
      <c r="C102" s="85">
        <f>'Class Analysis'!G17</f>
        <v>7</v>
      </c>
      <c r="D102" s="85">
        <f>'Marks per Question (fill in)'!Z16</f>
        <v>4</v>
      </c>
      <c r="E102" s="92">
        <f>Table257[[#This Row],[Mark]]</f>
        <v>4</v>
      </c>
      <c r="F102" s="87"/>
      <c r="G102" s="87" t="s">
        <v>80</v>
      </c>
      <c r="H102" s="87" t="s">
        <v>81</v>
      </c>
      <c r="I102" s="85">
        <f>'Class Analysis'!G17</f>
        <v>7</v>
      </c>
      <c r="J102" s="85">
        <f>'Marks per Question (fill in)'!E44</f>
        <v>5</v>
      </c>
      <c r="K102" s="92">
        <f>Table2468[[#This Row],[Mark]]</f>
        <v>5</v>
      </c>
      <c r="L102" s="87"/>
    </row>
    <row r="103" spans="1:12" ht="18" customHeight="1" x14ac:dyDescent="0.5">
      <c r="A103" s="87" t="s">
        <v>82</v>
      </c>
      <c r="B103" s="87" t="s">
        <v>83</v>
      </c>
      <c r="C103" s="85">
        <f>'Class Analysis'!G18</f>
        <v>6</v>
      </c>
      <c r="D103" s="85">
        <f>'Marks per Question (fill in)'!Z17</f>
        <v>4</v>
      </c>
      <c r="E103" s="92">
        <f>Table257[[#This Row],[Mark]]</f>
        <v>4</v>
      </c>
      <c r="F103" s="87"/>
      <c r="G103" s="87" t="s">
        <v>82</v>
      </c>
      <c r="H103" s="87" t="s">
        <v>83</v>
      </c>
      <c r="I103" s="85">
        <f>'Class Analysis'!G18</f>
        <v>6</v>
      </c>
      <c r="J103" s="85">
        <f>'Marks per Question (fill in)'!E45</f>
        <v>5</v>
      </c>
      <c r="K103" s="92">
        <f>Table2468[[#This Row],[Mark]]</f>
        <v>5</v>
      </c>
      <c r="L103" s="87"/>
    </row>
    <row r="104" spans="1:12" ht="18" customHeight="1" x14ac:dyDescent="0.5">
      <c r="A104" s="87" t="s">
        <v>84</v>
      </c>
      <c r="B104" s="87"/>
      <c r="C104" s="85">
        <f>'Class Analysis'!G19</f>
        <v>3</v>
      </c>
      <c r="D104" s="85">
        <f>'Marks per Question (fill in)'!Z18</f>
        <v>3</v>
      </c>
      <c r="E104" s="92">
        <f>Table257[[#This Row],[Mark]]</f>
        <v>3</v>
      </c>
      <c r="F104" s="87"/>
      <c r="G104" s="87" t="s">
        <v>84</v>
      </c>
      <c r="H104" s="87"/>
      <c r="I104" s="85">
        <f>'Class Analysis'!G19</f>
        <v>3</v>
      </c>
      <c r="J104" s="85">
        <f>'Marks per Question (fill in)'!E46</f>
        <v>3</v>
      </c>
      <c r="K104" s="92">
        <f>Table2468[[#This Row],[Mark]]</f>
        <v>3</v>
      </c>
      <c r="L104" s="87"/>
    </row>
    <row r="105" spans="1:12" ht="18" customHeight="1" x14ac:dyDescent="0.5">
      <c r="A105" s="87" t="s">
        <v>98</v>
      </c>
      <c r="B105" s="87"/>
      <c r="C105" s="85">
        <f>'Class Analysis'!G20</f>
        <v>5</v>
      </c>
      <c r="D105" s="85">
        <f>'Marks per Question (fill in)'!Z19</f>
        <v>4</v>
      </c>
      <c r="E105" s="92">
        <f>Table257[[#This Row],[Mark]]</f>
        <v>4</v>
      </c>
      <c r="F105" s="87"/>
      <c r="G105" s="87" t="s">
        <v>98</v>
      </c>
      <c r="H105" s="87"/>
      <c r="I105" s="85">
        <f>'Class Analysis'!G20</f>
        <v>5</v>
      </c>
      <c r="J105" s="85">
        <f>'Marks per Question (fill in)'!E47</f>
        <v>5</v>
      </c>
      <c r="K105" s="92">
        <f>Table2468[[#This Row],[Mark]]</f>
        <v>5</v>
      </c>
      <c r="L105" s="87"/>
    </row>
    <row r="106" spans="1:12" ht="18" customHeight="1" x14ac:dyDescent="0.5">
      <c r="A106" s="87" t="s">
        <v>86</v>
      </c>
      <c r="B106" s="87"/>
      <c r="C106" s="85">
        <f>'Class Analysis'!G21</f>
        <v>5</v>
      </c>
      <c r="D106" s="85">
        <f>'Marks per Question (fill in)'!Z20</f>
        <v>4</v>
      </c>
      <c r="E106" s="92">
        <f>Table257[[#This Row],[Mark]]</f>
        <v>4</v>
      </c>
      <c r="F106" s="87"/>
      <c r="G106" s="87" t="s">
        <v>86</v>
      </c>
      <c r="H106" s="87"/>
      <c r="I106" s="85">
        <f>'Class Analysis'!G21</f>
        <v>5</v>
      </c>
      <c r="J106" s="85">
        <f>'Marks per Question (fill in)'!E48</f>
        <v>5</v>
      </c>
      <c r="K106" s="92">
        <f>Table2468[[#This Row],[Mark]]</f>
        <v>5</v>
      </c>
      <c r="L106" s="87"/>
    </row>
    <row r="107" spans="1:12" ht="18" customHeight="1" x14ac:dyDescent="0.5">
      <c r="A107" s="87" t="s">
        <v>87</v>
      </c>
      <c r="B107" s="87"/>
      <c r="C107" s="85">
        <f>'Class Analysis'!G22</f>
        <v>6</v>
      </c>
      <c r="D107" s="85">
        <f>'Marks per Question (fill in)'!Z21</f>
        <v>4</v>
      </c>
      <c r="E107" s="92">
        <f>Table257[[#This Row],[Mark]]</f>
        <v>4</v>
      </c>
      <c r="F107" s="87"/>
      <c r="G107" s="87" t="s">
        <v>87</v>
      </c>
      <c r="H107" s="87"/>
      <c r="I107" s="85">
        <f>'Class Analysis'!G22</f>
        <v>6</v>
      </c>
      <c r="J107" s="85">
        <f>'Marks per Question (fill in)'!E49</f>
        <v>5</v>
      </c>
      <c r="K107" s="92">
        <f>Table2468[[#This Row],[Mark]]</f>
        <v>5</v>
      </c>
      <c r="L107" s="87"/>
    </row>
    <row r="108" spans="1:12" ht="18" customHeight="1" x14ac:dyDescent="0.5">
      <c r="A108" s="87" t="s">
        <v>88</v>
      </c>
      <c r="B108" s="87"/>
      <c r="C108" s="85">
        <f>'Class Analysis'!G23</f>
        <v>3</v>
      </c>
      <c r="D108" s="85">
        <f>'Marks per Question (fill in)'!Z22</f>
        <v>3</v>
      </c>
      <c r="E108" s="92">
        <f>Table257[[#This Row],[Mark]]</f>
        <v>3</v>
      </c>
      <c r="F108" s="87"/>
      <c r="G108" s="87" t="s">
        <v>88</v>
      </c>
      <c r="H108" s="87"/>
      <c r="I108" s="85">
        <f>'Class Analysis'!G23</f>
        <v>3</v>
      </c>
      <c r="J108" s="85">
        <f>'Marks per Question (fill in)'!E50</f>
        <v>3</v>
      </c>
      <c r="K108" s="92">
        <f>Table2468[[#This Row],[Mark]]</f>
        <v>3</v>
      </c>
      <c r="L108" s="87"/>
    </row>
    <row r="109" spans="1:12" ht="18" customHeight="1" x14ac:dyDescent="0.5">
      <c r="A109" s="87" t="s">
        <v>89</v>
      </c>
      <c r="B109" s="87"/>
      <c r="C109" s="85">
        <f>'Class Analysis'!G24</f>
        <v>4</v>
      </c>
      <c r="D109" s="85">
        <f>'Marks per Question (fill in)'!Z23</f>
        <v>4</v>
      </c>
      <c r="E109" s="92">
        <f>Table257[[#This Row],[Mark]]</f>
        <v>4</v>
      </c>
      <c r="F109" s="87"/>
      <c r="G109" s="87" t="s">
        <v>89</v>
      </c>
      <c r="H109" s="87"/>
      <c r="I109" s="85">
        <f>'Class Analysis'!G24</f>
        <v>4</v>
      </c>
      <c r="J109" s="85">
        <f>'Marks per Question (fill in)'!E51</f>
        <v>4</v>
      </c>
      <c r="K109" s="92">
        <f>Table2468[[#This Row],[Mark]]</f>
        <v>4</v>
      </c>
      <c r="L109" s="87"/>
    </row>
    <row r="110" spans="1:12" ht="18" customHeight="1" x14ac:dyDescent="0.5">
      <c r="A110" s="87" t="s">
        <v>90</v>
      </c>
      <c r="B110" s="87"/>
      <c r="C110" s="85">
        <f>'Class Analysis'!G25</f>
        <v>3</v>
      </c>
      <c r="D110" s="85">
        <f>'Marks per Question (fill in)'!Z24</f>
        <v>3</v>
      </c>
      <c r="E110" s="92">
        <f>Table257[[#This Row],[Mark]]</f>
        <v>3</v>
      </c>
      <c r="F110" s="87"/>
      <c r="G110" s="87" t="s">
        <v>90</v>
      </c>
      <c r="H110" s="87"/>
      <c r="I110" s="85">
        <f>'Class Analysis'!G25</f>
        <v>3</v>
      </c>
      <c r="J110" s="85">
        <f>'Marks per Question (fill in)'!E52</f>
        <v>3</v>
      </c>
      <c r="K110" s="92">
        <f>Table2468[[#This Row],[Mark]]</f>
        <v>3</v>
      </c>
      <c r="L110" s="87"/>
    </row>
    <row r="111" spans="1:12" ht="18" customHeight="1" x14ac:dyDescent="0.5">
      <c r="A111" s="87" t="s">
        <v>63</v>
      </c>
      <c r="B111" s="87" t="s">
        <v>91</v>
      </c>
      <c r="C111" s="85">
        <f>'Class Analysis'!G26</f>
        <v>4</v>
      </c>
      <c r="D111" s="85">
        <f>'Marks per Question (fill in)'!Z25</f>
        <v>4</v>
      </c>
      <c r="E111" s="92">
        <f>Table257[[#This Row],[Mark]]</f>
        <v>4</v>
      </c>
      <c r="F111" s="87"/>
      <c r="G111" s="87" t="s">
        <v>63</v>
      </c>
      <c r="H111" s="87" t="s">
        <v>91</v>
      </c>
      <c r="I111" s="85">
        <f>'Class Analysis'!G26</f>
        <v>4</v>
      </c>
      <c r="J111" s="85">
        <f>'Marks per Question (fill in)'!E53</f>
        <v>4</v>
      </c>
      <c r="K111" s="92">
        <f>Table2468[[#This Row],[Mark]]</f>
        <v>4</v>
      </c>
      <c r="L111" s="87"/>
    </row>
    <row r="112" spans="1:12" ht="18" customHeight="1" x14ac:dyDescent="0.5">
      <c r="A112" s="87" t="s">
        <v>92</v>
      </c>
      <c r="B112" s="87" t="s">
        <v>93</v>
      </c>
      <c r="C112" s="85">
        <f>'Class Analysis'!G27</f>
        <v>4</v>
      </c>
      <c r="D112" s="85">
        <f>'Marks per Question (fill in)'!Z26</f>
        <v>4</v>
      </c>
      <c r="E112" s="92">
        <f>Table257[[#This Row],[Mark]]</f>
        <v>4</v>
      </c>
      <c r="F112" s="87"/>
      <c r="G112" s="87" t="s">
        <v>92</v>
      </c>
      <c r="H112" s="87" t="s">
        <v>93</v>
      </c>
      <c r="I112" s="85">
        <f>'Class Analysis'!G27</f>
        <v>4</v>
      </c>
      <c r="J112" s="85">
        <f>'Marks per Question (fill in)'!E54</f>
        <v>4</v>
      </c>
      <c r="K112" s="92">
        <f>Table2468[[#This Row],[Mark]]</f>
        <v>4</v>
      </c>
      <c r="L112" s="87"/>
    </row>
    <row r="113" spans="1:12" ht="18" customHeight="1" x14ac:dyDescent="0.5">
      <c r="A113" s="87" t="s">
        <v>64</v>
      </c>
      <c r="B113" s="87" t="s">
        <v>94</v>
      </c>
      <c r="C113" s="85">
        <f>'Class Analysis'!G28</f>
        <v>5</v>
      </c>
      <c r="D113" s="85">
        <f>'Marks per Question (fill in)'!Z27</f>
        <v>4</v>
      </c>
      <c r="E113" s="92">
        <f>Table257[[#This Row],[Mark]]</f>
        <v>4</v>
      </c>
      <c r="F113" s="87"/>
      <c r="G113" s="87" t="s">
        <v>64</v>
      </c>
      <c r="H113" s="87" t="s">
        <v>94</v>
      </c>
      <c r="I113" s="85">
        <f>'Class Analysis'!G28</f>
        <v>5</v>
      </c>
      <c r="J113" s="85">
        <f>'Marks per Question (fill in)'!E55</f>
        <v>5</v>
      </c>
      <c r="K113" s="92">
        <f>Table2468[[#This Row],[Mark]]</f>
        <v>5</v>
      </c>
      <c r="L113" s="87"/>
    </row>
    <row r="114" spans="1:12" ht="18" customHeight="1" x14ac:dyDescent="0.5">
      <c r="A114" s="87" t="s">
        <v>95</v>
      </c>
      <c r="B114" s="87"/>
      <c r="C114" s="85">
        <f>'Class Analysis'!G29</f>
        <v>4</v>
      </c>
      <c r="D114" s="85">
        <f>'Marks per Question (fill in)'!Z28</f>
        <v>4</v>
      </c>
      <c r="E114" s="92">
        <f>Table257[[#This Row],[Mark]]</f>
        <v>4</v>
      </c>
      <c r="F114" s="87"/>
      <c r="G114" s="87" t="s">
        <v>95</v>
      </c>
      <c r="H114" s="87"/>
      <c r="I114" s="85">
        <f>'Class Analysis'!G29</f>
        <v>4</v>
      </c>
      <c r="J114" s="85">
        <f>'Marks per Question (fill in)'!E56</f>
        <v>4</v>
      </c>
      <c r="K114" s="92">
        <f>Table2468[[#This Row],[Mark]]</f>
        <v>4</v>
      </c>
      <c r="L114" s="87"/>
    </row>
    <row r="115" spans="1:12" ht="18" customHeight="1" x14ac:dyDescent="0.5">
      <c r="A115" s="87" t="s">
        <v>96</v>
      </c>
      <c r="B115" s="87" t="s">
        <v>97</v>
      </c>
      <c r="C115" s="85">
        <f>'Class Analysis'!G30</f>
        <v>4</v>
      </c>
      <c r="D115" s="85">
        <f>'Marks per Question (fill in)'!Z29</f>
        <v>4</v>
      </c>
      <c r="E115" s="92">
        <f>Table257[[#This Row],[Mark]]</f>
        <v>4</v>
      </c>
      <c r="F115" s="87"/>
      <c r="G115" s="87" t="s">
        <v>96</v>
      </c>
      <c r="H115" s="87" t="s">
        <v>97</v>
      </c>
      <c r="I115" s="85">
        <f>'Class Analysis'!G30</f>
        <v>4</v>
      </c>
      <c r="J115" s="85">
        <f>'Marks per Question (fill in)'!E57</f>
        <v>4</v>
      </c>
      <c r="K115" s="92">
        <f>Table2468[[#This Row],[Mark]]</f>
        <v>4</v>
      </c>
      <c r="L115" s="87"/>
    </row>
    <row r="116" spans="1:12" s="81" customFormat="1" ht="8" customHeight="1" x14ac:dyDescent="0.35">
      <c r="C116" s="82"/>
      <c r="D116" s="82"/>
    </row>
    <row r="117" spans="1:12" s="81" customFormat="1" ht="18" customHeight="1" x14ac:dyDescent="0.35">
      <c r="B117" s="114" t="s">
        <v>62</v>
      </c>
      <c r="C117" s="113" t="e" vm="1">
        <v>#VALUE!</v>
      </c>
      <c r="D117" s="113"/>
      <c r="E117" s="82"/>
      <c r="H117" s="114" t="s">
        <v>62</v>
      </c>
      <c r="I117" s="113" t="e" vm="1">
        <v>#VALUE!</v>
      </c>
      <c r="J117" s="113"/>
    </row>
    <row r="118" spans="1:12" s="81" customFormat="1" ht="18" customHeight="1" x14ac:dyDescent="0.35">
      <c r="A118" s="82"/>
      <c r="B118" s="114"/>
      <c r="C118" s="113"/>
      <c r="D118" s="113"/>
      <c r="E118" s="82"/>
      <c r="H118" s="114"/>
      <c r="I118" s="113"/>
      <c r="J118" s="113"/>
    </row>
    <row r="119" spans="1:12" s="81" customFormat="1" ht="18" customHeight="1" x14ac:dyDescent="0.35">
      <c r="B119" s="114"/>
      <c r="C119" s="113"/>
      <c r="D119" s="113"/>
      <c r="E119" s="82"/>
      <c r="H119" s="114"/>
      <c r="I119" s="113"/>
      <c r="J119" s="113"/>
    </row>
    <row r="120" spans="1:12" s="81" customFormat="1" ht="18" customHeight="1" x14ac:dyDescent="0.35">
      <c r="B120" s="114"/>
      <c r="C120" s="113"/>
      <c r="D120" s="113"/>
      <c r="E120" s="82"/>
      <c r="H120" s="114"/>
      <c r="I120" s="113"/>
      <c r="J120" s="113"/>
    </row>
    <row r="121" spans="1:12" s="81" customFormat="1" ht="18" customHeight="1" x14ac:dyDescent="0.35">
      <c r="B121" s="89"/>
      <c r="C121" s="82"/>
      <c r="D121" s="82"/>
      <c r="E121" s="82"/>
      <c r="H121" s="89"/>
      <c r="I121" s="82"/>
      <c r="J121" s="82"/>
    </row>
    <row r="122" spans="1:12" s="81" customFormat="1" ht="18" customHeight="1" x14ac:dyDescent="0.35">
      <c r="B122" s="89"/>
      <c r="C122" s="82"/>
      <c r="D122" s="82"/>
      <c r="E122" s="82"/>
      <c r="H122" s="89"/>
      <c r="I122" s="82"/>
      <c r="J122" s="82"/>
    </row>
    <row r="123" spans="1:12" s="81" customFormat="1" ht="18" customHeight="1" x14ac:dyDescent="0.35">
      <c r="B123" s="89"/>
      <c r="C123" s="82"/>
      <c r="D123" s="82"/>
      <c r="E123" s="82"/>
      <c r="H123" s="89"/>
      <c r="I123" s="82"/>
      <c r="J123" s="82"/>
    </row>
    <row r="124" spans="1:12" s="81" customFormat="1" ht="18" customHeight="1" x14ac:dyDescent="0.35">
      <c r="B124" s="89"/>
      <c r="C124" s="82"/>
      <c r="D124" s="82"/>
      <c r="E124" s="82"/>
      <c r="H124" s="89"/>
      <c r="I124" s="82"/>
      <c r="J124" s="82"/>
    </row>
    <row r="125" spans="1:12" s="81" customFormat="1" ht="18" customHeight="1" x14ac:dyDescent="0.35">
      <c r="B125" s="89"/>
      <c r="C125" s="82"/>
      <c r="D125" s="82"/>
      <c r="E125" s="82"/>
      <c r="H125" s="89"/>
      <c r="I125" s="82"/>
      <c r="J125" s="82"/>
    </row>
    <row r="126" spans="1:12" s="81" customFormat="1" ht="18" customHeight="1" x14ac:dyDescent="0.35">
      <c r="B126" s="89"/>
      <c r="C126" s="82"/>
      <c r="D126" s="82"/>
      <c r="E126" s="82"/>
      <c r="H126" s="89"/>
      <c r="I126" s="82"/>
      <c r="J126" s="82"/>
    </row>
    <row r="127" spans="1:12" s="81" customFormat="1" ht="18" customHeight="1" x14ac:dyDescent="0.35">
      <c r="C127" s="82"/>
      <c r="D127" s="82"/>
    </row>
    <row r="128" spans="1:12" s="81" customFormat="1" ht="18" customHeight="1" x14ac:dyDescent="0.35">
      <c r="C128" s="82"/>
      <c r="D128" s="82"/>
    </row>
    <row r="129" spans="1:12" s="81" customFormat="1" ht="8" customHeight="1" x14ac:dyDescent="0.35">
      <c r="C129" s="82"/>
      <c r="D129" s="82"/>
    </row>
    <row r="130" spans="1:12" ht="18" customHeight="1" x14ac:dyDescent="0.35">
      <c r="A130" s="86" t="str">
        <f>'Register (fill in)'!B9</f>
        <v>Student G</v>
      </c>
      <c r="E130" s="87" t="s">
        <v>6</v>
      </c>
      <c r="F130" s="87">
        <f>'Class Analysis'!N5</f>
        <v>99</v>
      </c>
      <c r="G130" s="86" t="str">
        <f>'Register (fill in)'!B10</f>
        <v>Student H</v>
      </c>
      <c r="K130" s="87" t="s">
        <v>6</v>
      </c>
      <c r="L130" s="87">
        <f>'Class Analysis'!O5</f>
        <v>100</v>
      </c>
    </row>
    <row r="131" spans="1:12" ht="18" customHeight="1" x14ac:dyDescent="0.35">
      <c r="A131" s="91" t="s">
        <v>65</v>
      </c>
      <c r="E131" s="87" t="s">
        <v>5</v>
      </c>
      <c r="F131" s="87">
        <f>'Class Analysis'!N4</f>
        <v>9</v>
      </c>
      <c r="G131" s="91" t="s">
        <v>65</v>
      </c>
      <c r="K131" s="87" t="s">
        <v>5</v>
      </c>
      <c r="L131" s="87">
        <f>'Class Analysis'!O4</f>
        <v>9</v>
      </c>
    </row>
    <row r="132" spans="1:12" ht="8" customHeight="1" x14ac:dyDescent="0.35">
      <c r="I132" s="89"/>
      <c r="J132" s="89"/>
    </row>
    <row r="133" spans="1:12" ht="18" customHeight="1" x14ac:dyDescent="0.35">
      <c r="A133" s="83" t="s">
        <v>3</v>
      </c>
      <c r="B133" s="83" t="s">
        <v>4</v>
      </c>
      <c r="C133" s="84" t="s">
        <v>23</v>
      </c>
      <c r="D133" s="84" t="s">
        <v>6</v>
      </c>
      <c r="E133" s="83" t="s">
        <v>21</v>
      </c>
      <c r="F133" s="83" t="s">
        <v>22</v>
      </c>
      <c r="G133" s="83" t="s">
        <v>3</v>
      </c>
      <c r="H133" s="83" t="s">
        <v>4</v>
      </c>
      <c r="I133" s="84" t="s">
        <v>23</v>
      </c>
      <c r="J133" s="84" t="s">
        <v>6</v>
      </c>
      <c r="K133" s="83" t="s">
        <v>21</v>
      </c>
      <c r="L133" s="83" t="s">
        <v>22</v>
      </c>
    </row>
    <row r="134" spans="1:12" ht="18" customHeight="1" x14ac:dyDescent="0.5">
      <c r="A134" s="87" t="s">
        <v>67</v>
      </c>
      <c r="B134" s="87"/>
      <c r="C134" s="85">
        <f>'Class Analysis'!G7</f>
        <v>3</v>
      </c>
      <c r="D134" s="85">
        <f>'Marks per Question (fill in)'!K34</f>
        <v>3</v>
      </c>
      <c r="E134" s="92">
        <f>Table259[[#This Row],[Mark]]</f>
        <v>3</v>
      </c>
      <c r="F134" s="87"/>
      <c r="G134" s="87" t="s">
        <v>67</v>
      </c>
      <c r="H134" s="87"/>
      <c r="I134" s="85">
        <f>'Class Analysis'!G7</f>
        <v>3</v>
      </c>
      <c r="J134" s="85">
        <f>'Marks per Question (fill in)'!P34</f>
        <v>3</v>
      </c>
      <c r="K134" s="92">
        <f>Table24610[[#This Row],[Mark]]</f>
        <v>3</v>
      </c>
      <c r="L134" s="87"/>
    </row>
    <row r="135" spans="1:12" ht="18" customHeight="1" x14ac:dyDescent="0.5">
      <c r="A135" s="87" t="s">
        <v>68</v>
      </c>
      <c r="B135" s="87" t="s">
        <v>69</v>
      </c>
      <c r="C135" s="85">
        <f>'Class Analysis'!G8</f>
        <v>4</v>
      </c>
      <c r="D135" s="85">
        <f>'Marks per Question (fill in)'!K35</f>
        <v>4</v>
      </c>
      <c r="E135" s="92">
        <f>Table259[[#This Row],[Mark]]</f>
        <v>4</v>
      </c>
      <c r="F135" s="87"/>
      <c r="G135" s="87" t="s">
        <v>68</v>
      </c>
      <c r="H135" s="87" t="s">
        <v>69</v>
      </c>
      <c r="I135" s="85">
        <f>'Class Analysis'!G8</f>
        <v>4</v>
      </c>
      <c r="J135" s="85">
        <f>'Marks per Question (fill in)'!P35</f>
        <v>4</v>
      </c>
      <c r="K135" s="92">
        <f>Table24610[[#This Row],[Mark]]</f>
        <v>4</v>
      </c>
      <c r="L135" s="87"/>
    </row>
    <row r="136" spans="1:12" ht="18" customHeight="1" x14ac:dyDescent="0.5">
      <c r="A136" s="87" t="s">
        <v>70</v>
      </c>
      <c r="B136" s="87" t="s">
        <v>71</v>
      </c>
      <c r="C136" s="85">
        <f>'Class Analysis'!G9</f>
        <v>3</v>
      </c>
      <c r="D136" s="85">
        <f>'Marks per Question (fill in)'!K36</f>
        <v>3</v>
      </c>
      <c r="E136" s="92">
        <f>Table259[[#This Row],[Mark]]</f>
        <v>3</v>
      </c>
      <c r="F136" s="87"/>
      <c r="G136" s="87" t="s">
        <v>70</v>
      </c>
      <c r="H136" s="87" t="s">
        <v>71</v>
      </c>
      <c r="I136" s="85">
        <f>'Class Analysis'!G9</f>
        <v>3</v>
      </c>
      <c r="J136" s="85">
        <f>'Marks per Question (fill in)'!P36</f>
        <v>3</v>
      </c>
      <c r="K136" s="92">
        <f>Table24610[[#This Row],[Mark]]</f>
        <v>3</v>
      </c>
      <c r="L136" s="87"/>
    </row>
    <row r="137" spans="1:12" ht="18" customHeight="1" x14ac:dyDescent="0.5">
      <c r="A137" s="87" t="s">
        <v>72</v>
      </c>
      <c r="B137" s="87" t="s">
        <v>73</v>
      </c>
      <c r="C137" s="85">
        <f>'Class Analysis'!G10</f>
        <v>4</v>
      </c>
      <c r="D137" s="85">
        <f>'Marks per Question (fill in)'!K37</f>
        <v>4</v>
      </c>
      <c r="E137" s="92">
        <f>Table259[[#This Row],[Mark]]</f>
        <v>4</v>
      </c>
      <c r="F137" s="87"/>
      <c r="G137" s="87" t="s">
        <v>72</v>
      </c>
      <c r="H137" s="87" t="s">
        <v>73</v>
      </c>
      <c r="I137" s="85">
        <f>'Class Analysis'!G10</f>
        <v>4</v>
      </c>
      <c r="J137" s="85">
        <f>'Marks per Question (fill in)'!P37</f>
        <v>4</v>
      </c>
      <c r="K137" s="92">
        <f>Table24610[[#This Row],[Mark]]</f>
        <v>4</v>
      </c>
      <c r="L137" s="87"/>
    </row>
    <row r="138" spans="1:12" ht="18" customHeight="1" x14ac:dyDescent="0.5">
      <c r="A138" s="87" t="s">
        <v>74</v>
      </c>
      <c r="B138" s="87"/>
      <c r="C138" s="85">
        <f>'Class Analysis'!G11</f>
        <v>4</v>
      </c>
      <c r="D138" s="85">
        <f>'Marks per Question (fill in)'!K38</f>
        <v>4</v>
      </c>
      <c r="E138" s="92">
        <f>Table259[[#This Row],[Mark]]</f>
        <v>4</v>
      </c>
      <c r="F138" s="87"/>
      <c r="G138" s="87" t="s">
        <v>74</v>
      </c>
      <c r="H138" s="87"/>
      <c r="I138" s="85">
        <f>'Class Analysis'!G11</f>
        <v>4</v>
      </c>
      <c r="J138" s="85">
        <f>'Marks per Question (fill in)'!P38</f>
        <v>4</v>
      </c>
      <c r="K138" s="92">
        <f>Table24610[[#This Row],[Mark]]</f>
        <v>4</v>
      </c>
      <c r="L138" s="87"/>
    </row>
    <row r="139" spans="1:12" ht="18" customHeight="1" x14ac:dyDescent="0.5">
      <c r="A139" s="87" t="s">
        <v>75</v>
      </c>
      <c r="B139" s="87"/>
      <c r="C139" s="85">
        <f>'Class Analysis'!G12</f>
        <v>2</v>
      </c>
      <c r="D139" s="85">
        <f>'Marks per Question (fill in)'!K39</f>
        <v>2</v>
      </c>
      <c r="E139" s="92">
        <f>Table259[[#This Row],[Mark]]</f>
        <v>2</v>
      </c>
      <c r="F139" s="87"/>
      <c r="G139" s="87" t="s">
        <v>75</v>
      </c>
      <c r="H139" s="87"/>
      <c r="I139" s="85">
        <f>'Class Analysis'!G12</f>
        <v>2</v>
      </c>
      <c r="J139" s="85">
        <f>'Marks per Question (fill in)'!P39</f>
        <v>2</v>
      </c>
      <c r="K139" s="92">
        <f>Table24610[[#This Row],[Mark]]</f>
        <v>2</v>
      </c>
      <c r="L139" s="87"/>
    </row>
    <row r="140" spans="1:12" ht="18" customHeight="1" x14ac:dyDescent="0.5">
      <c r="A140" s="87" t="s">
        <v>61</v>
      </c>
      <c r="B140" s="87"/>
      <c r="C140" s="85">
        <f>'Class Analysis'!G13</f>
        <v>4</v>
      </c>
      <c r="D140" s="85">
        <f>'Marks per Question (fill in)'!K40</f>
        <v>4</v>
      </c>
      <c r="E140" s="92">
        <f>Table259[[#This Row],[Mark]]</f>
        <v>4</v>
      </c>
      <c r="F140" s="87"/>
      <c r="G140" s="87" t="s">
        <v>61</v>
      </c>
      <c r="H140" s="87"/>
      <c r="I140" s="85">
        <f>'Class Analysis'!G13</f>
        <v>4</v>
      </c>
      <c r="J140" s="85">
        <f>'Marks per Question (fill in)'!P40</f>
        <v>4</v>
      </c>
      <c r="K140" s="92">
        <f>Table24610[[#This Row],[Mark]]</f>
        <v>4</v>
      </c>
      <c r="L140" s="87"/>
    </row>
    <row r="141" spans="1:12" ht="18" customHeight="1" x14ac:dyDescent="0.5">
      <c r="A141" s="87" t="s">
        <v>76</v>
      </c>
      <c r="B141" s="87" t="s">
        <v>77</v>
      </c>
      <c r="C141" s="85">
        <f>'Class Analysis'!G14</f>
        <v>5</v>
      </c>
      <c r="D141" s="85">
        <f>'Marks per Question (fill in)'!K41</f>
        <v>5</v>
      </c>
      <c r="E141" s="92">
        <f>Table259[[#This Row],[Mark]]</f>
        <v>5</v>
      </c>
      <c r="F141" s="87"/>
      <c r="G141" s="87" t="s">
        <v>76</v>
      </c>
      <c r="H141" s="87" t="s">
        <v>77</v>
      </c>
      <c r="I141" s="85">
        <f>'Class Analysis'!G14</f>
        <v>5</v>
      </c>
      <c r="J141" s="85">
        <f>'Marks per Question (fill in)'!P41</f>
        <v>5</v>
      </c>
      <c r="K141" s="92">
        <f>Table24610[[#This Row],[Mark]]</f>
        <v>5</v>
      </c>
      <c r="L141" s="87"/>
    </row>
    <row r="142" spans="1:12" ht="18" customHeight="1" x14ac:dyDescent="0.5">
      <c r="A142" s="87" t="s">
        <v>77</v>
      </c>
      <c r="B142" s="87" t="s">
        <v>78</v>
      </c>
      <c r="C142" s="85">
        <f>'Class Analysis'!G15</f>
        <v>5</v>
      </c>
      <c r="D142" s="85">
        <f>'Marks per Question (fill in)'!K42</f>
        <v>5</v>
      </c>
      <c r="E142" s="92">
        <f>Table259[[#This Row],[Mark]]</f>
        <v>5</v>
      </c>
      <c r="F142" s="87"/>
      <c r="G142" s="87" t="s">
        <v>77</v>
      </c>
      <c r="H142" s="87" t="s">
        <v>78</v>
      </c>
      <c r="I142" s="85">
        <f>'Class Analysis'!G15</f>
        <v>5</v>
      </c>
      <c r="J142" s="85">
        <f>'Marks per Question (fill in)'!P42</f>
        <v>5</v>
      </c>
      <c r="K142" s="92">
        <f>Table24610[[#This Row],[Mark]]</f>
        <v>5</v>
      </c>
      <c r="L142" s="87"/>
    </row>
    <row r="143" spans="1:12" ht="18" customHeight="1" x14ac:dyDescent="0.5">
      <c r="A143" s="87" t="s">
        <v>79</v>
      </c>
      <c r="B143" s="87"/>
      <c r="C143" s="85">
        <f>'Class Analysis'!G16</f>
        <v>3</v>
      </c>
      <c r="D143" s="85">
        <f>'Marks per Question (fill in)'!K43</f>
        <v>3</v>
      </c>
      <c r="E143" s="92">
        <f>Table259[[#This Row],[Mark]]</f>
        <v>3</v>
      </c>
      <c r="F143" s="87"/>
      <c r="G143" s="87" t="s">
        <v>79</v>
      </c>
      <c r="H143" s="87"/>
      <c r="I143" s="85">
        <f>'Class Analysis'!G16</f>
        <v>3</v>
      </c>
      <c r="J143" s="85">
        <f>'Marks per Question (fill in)'!P43</f>
        <v>3</v>
      </c>
      <c r="K143" s="92">
        <f>Table24610[[#This Row],[Mark]]</f>
        <v>3</v>
      </c>
      <c r="L143" s="87"/>
    </row>
    <row r="144" spans="1:12" ht="18" customHeight="1" x14ac:dyDescent="0.5">
      <c r="A144" s="87" t="s">
        <v>80</v>
      </c>
      <c r="B144" s="87" t="s">
        <v>81</v>
      </c>
      <c r="C144" s="85">
        <f>'Class Analysis'!G17</f>
        <v>7</v>
      </c>
      <c r="D144" s="85">
        <f>'Marks per Question (fill in)'!K44</f>
        <v>6</v>
      </c>
      <c r="E144" s="92">
        <f>Table259[[#This Row],[Mark]]</f>
        <v>6</v>
      </c>
      <c r="F144" s="87"/>
      <c r="G144" s="87" t="s">
        <v>80</v>
      </c>
      <c r="H144" s="87" t="s">
        <v>81</v>
      </c>
      <c r="I144" s="85">
        <f>'Class Analysis'!G17</f>
        <v>7</v>
      </c>
      <c r="J144" s="85">
        <f>'Marks per Question (fill in)'!P44</f>
        <v>7</v>
      </c>
      <c r="K144" s="92">
        <f>Table24610[[#This Row],[Mark]]</f>
        <v>7</v>
      </c>
      <c r="L144" s="87"/>
    </row>
    <row r="145" spans="1:12" ht="18" customHeight="1" x14ac:dyDescent="0.5">
      <c r="A145" s="87" t="s">
        <v>82</v>
      </c>
      <c r="B145" s="87" t="s">
        <v>83</v>
      </c>
      <c r="C145" s="85">
        <f>'Class Analysis'!G18</f>
        <v>6</v>
      </c>
      <c r="D145" s="85">
        <f>'Marks per Question (fill in)'!K45</f>
        <v>6</v>
      </c>
      <c r="E145" s="92">
        <f>Table259[[#This Row],[Mark]]</f>
        <v>6</v>
      </c>
      <c r="F145" s="87"/>
      <c r="G145" s="87" t="s">
        <v>82</v>
      </c>
      <c r="H145" s="87" t="s">
        <v>83</v>
      </c>
      <c r="I145" s="85">
        <f>'Class Analysis'!G18</f>
        <v>6</v>
      </c>
      <c r="J145" s="85">
        <f>'Marks per Question (fill in)'!P45</f>
        <v>6</v>
      </c>
      <c r="K145" s="92">
        <f>Table24610[[#This Row],[Mark]]</f>
        <v>6</v>
      </c>
      <c r="L145" s="87"/>
    </row>
    <row r="146" spans="1:12" ht="18" customHeight="1" x14ac:dyDescent="0.5">
      <c r="A146" s="87" t="s">
        <v>84</v>
      </c>
      <c r="B146" s="87"/>
      <c r="C146" s="85">
        <f>'Class Analysis'!G19</f>
        <v>3</v>
      </c>
      <c r="D146" s="85">
        <f>'Marks per Question (fill in)'!K46</f>
        <v>3</v>
      </c>
      <c r="E146" s="92">
        <f>Table259[[#This Row],[Mark]]</f>
        <v>3</v>
      </c>
      <c r="F146" s="87"/>
      <c r="G146" s="87" t="s">
        <v>84</v>
      </c>
      <c r="H146" s="87"/>
      <c r="I146" s="85">
        <f>'Class Analysis'!G19</f>
        <v>3</v>
      </c>
      <c r="J146" s="85">
        <f>'Marks per Question (fill in)'!P46</f>
        <v>3</v>
      </c>
      <c r="K146" s="92">
        <f>Table24610[[#This Row],[Mark]]</f>
        <v>3</v>
      </c>
      <c r="L146" s="87"/>
    </row>
    <row r="147" spans="1:12" ht="18" customHeight="1" x14ac:dyDescent="0.5">
      <c r="A147" s="87" t="s">
        <v>98</v>
      </c>
      <c r="B147" s="87"/>
      <c r="C147" s="85">
        <f>'Class Analysis'!G20</f>
        <v>5</v>
      </c>
      <c r="D147" s="85">
        <f>'Marks per Question (fill in)'!K47</f>
        <v>5</v>
      </c>
      <c r="E147" s="92">
        <f>Table259[[#This Row],[Mark]]</f>
        <v>5</v>
      </c>
      <c r="F147" s="87"/>
      <c r="G147" s="87" t="s">
        <v>98</v>
      </c>
      <c r="H147" s="87"/>
      <c r="I147" s="85">
        <f>'Class Analysis'!G20</f>
        <v>5</v>
      </c>
      <c r="J147" s="85">
        <f>'Marks per Question (fill in)'!P47</f>
        <v>5</v>
      </c>
      <c r="K147" s="92">
        <f>Table24610[[#This Row],[Mark]]</f>
        <v>5</v>
      </c>
      <c r="L147" s="87"/>
    </row>
    <row r="148" spans="1:12" ht="18" customHeight="1" x14ac:dyDescent="0.5">
      <c r="A148" s="87" t="s">
        <v>86</v>
      </c>
      <c r="B148" s="87"/>
      <c r="C148" s="85">
        <f>'Class Analysis'!G21</f>
        <v>5</v>
      </c>
      <c r="D148" s="85">
        <f>'Marks per Question (fill in)'!K48</f>
        <v>5</v>
      </c>
      <c r="E148" s="92">
        <f>Table259[[#This Row],[Mark]]</f>
        <v>5</v>
      </c>
      <c r="F148" s="87"/>
      <c r="G148" s="87" t="s">
        <v>86</v>
      </c>
      <c r="H148" s="87"/>
      <c r="I148" s="85">
        <f>'Class Analysis'!G21</f>
        <v>5</v>
      </c>
      <c r="J148" s="85">
        <f>'Marks per Question (fill in)'!P48</f>
        <v>5</v>
      </c>
      <c r="K148" s="92">
        <f>Table24610[[#This Row],[Mark]]</f>
        <v>5</v>
      </c>
      <c r="L148" s="87"/>
    </row>
    <row r="149" spans="1:12" ht="18" customHeight="1" x14ac:dyDescent="0.5">
      <c r="A149" s="87" t="s">
        <v>87</v>
      </c>
      <c r="B149" s="87"/>
      <c r="C149" s="85">
        <f>'Class Analysis'!G22</f>
        <v>6</v>
      </c>
      <c r="D149" s="85">
        <f>'Marks per Question (fill in)'!K49</f>
        <v>6</v>
      </c>
      <c r="E149" s="92">
        <f>Table259[[#This Row],[Mark]]</f>
        <v>6</v>
      </c>
      <c r="F149" s="87"/>
      <c r="G149" s="87" t="s">
        <v>87</v>
      </c>
      <c r="H149" s="87"/>
      <c r="I149" s="85">
        <f>'Class Analysis'!G22</f>
        <v>6</v>
      </c>
      <c r="J149" s="85">
        <f>'Marks per Question (fill in)'!P49</f>
        <v>6</v>
      </c>
      <c r="K149" s="92">
        <f>Table24610[[#This Row],[Mark]]</f>
        <v>6</v>
      </c>
      <c r="L149" s="87"/>
    </row>
    <row r="150" spans="1:12" ht="18" customHeight="1" x14ac:dyDescent="0.5">
      <c r="A150" s="87" t="s">
        <v>88</v>
      </c>
      <c r="B150" s="87"/>
      <c r="C150" s="85">
        <f>'Class Analysis'!G23</f>
        <v>3</v>
      </c>
      <c r="D150" s="85">
        <f>'Marks per Question (fill in)'!K50</f>
        <v>3</v>
      </c>
      <c r="E150" s="92">
        <f>Table259[[#This Row],[Mark]]</f>
        <v>3</v>
      </c>
      <c r="F150" s="87"/>
      <c r="G150" s="87" t="s">
        <v>88</v>
      </c>
      <c r="H150" s="87"/>
      <c r="I150" s="85">
        <f>'Class Analysis'!G23</f>
        <v>3</v>
      </c>
      <c r="J150" s="85">
        <f>'Marks per Question (fill in)'!P50</f>
        <v>3</v>
      </c>
      <c r="K150" s="92">
        <f>Table24610[[#This Row],[Mark]]</f>
        <v>3</v>
      </c>
      <c r="L150" s="87"/>
    </row>
    <row r="151" spans="1:12" ht="18" customHeight="1" x14ac:dyDescent="0.5">
      <c r="A151" s="87" t="s">
        <v>89</v>
      </c>
      <c r="B151" s="87"/>
      <c r="C151" s="85">
        <f>'Class Analysis'!G24</f>
        <v>4</v>
      </c>
      <c r="D151" s="85">
        <f>'Marks per Question (fill in)'!K51</f>
        <v>4</v>
      </c>
      <c r="E151" s="92">
        <f>Table259[[#This Row],[Mark]]</f>
        <v>4</v>
      </c>
      <c r="F151" s="87"/>
      <c r="G151" s="87" t="s">
        <v>89</v>
      </c>
      <c r="H151" s="87"/>
      <c r="I151" s="85">
        <f>'Class Analysis'!G24</f>
        <v>4</v>
      </c>
      <c r="J151" s="85">
        <f>'Marks per Question (fill in)'!P51</f>
        <v>4</v>
      </c>
      <c r="K151" s="92">
        <f>Table24610[[#This Row],[Mark]]</f>
        <v>4</v>
      </c>
      <c r="L151" s="87"/>
    </row>
    <row r="152" spans="1:12" ht="18" customHeight="1" x14ac:dyDescent="0.5">
      <c r="A152" s="87" t="s">
        <v>90</v>
      </c>
      <c r="B152" s="87"/>
      <c r="C152" s="85">
        <f>'Class Analysis'!G25</f>
        <v>3</v>
      </c>
      <c r="D152" s="85">
        <f>'Marks per Question (fill in)'!K52</f>
        <v>3</v>
      </c>
      <c r="E152" s="92">
        <f>Table259[[#This Row],[Mark]]</f>
        <v>3</v>
      </c>
      <c r="F152" s="87"/>
      <c r="G152" s="87" t="s">
        <v>90</v>
      </c>
      <c r="H152" s="87"/>
      <c r="I152" s="85">
        <f>'Class Analysis'!G25</f>
        <v>3</v>
      </c>
      <c r="J152" s="85">
        <f>'Marks per Question (fill in)'!P52</f>
        <v>3</v>
      </c>
      <c r="K152" s="92">
        <f>Table24610[[#This Row],[Mark]]</f>
        <v>3</v>
      </c>
      <c r="L152" s="87"/>
    </row>
    <row r="153" spans="1:12" ht="18" customHeight="1" x14ac:dyDescent="0.5">
      <c r="A153" s="87" t="s">
        <v>63</v>
      </c>
      <c r="B153" s="87" t="s">
        <v>91</v>
      </c>
      <c r="C153" s="85">
        <f>'Class Analysis'!G26</f>
        <v>4</v>
      </c>
      <c r="D153" s="85">
        <f>'Marks per Question (fill in)'!K53</f>
        <v>4</v>
      </c>
      <c r="E153" s="92">
        <f>Table259[[#This Row],[Mark]]</f>
        <v>4</v>
      </c>
      <c r="F153" s="87"/>
      <c r="G153" s="87" t="s">
        <v>63</v>
      </c>
      <c r="H153" s="87" t="s">
        <v>91</v>
      </c>
      <c r="I153" s="85">
        <f>'Class Analysis'!G26</f>
        <v>4</v>
      </c>
      <c r="J153" s="85">
        <f>'Marks per Question (fill in)'!P53</f>
        <v>4</v>
      </c>
      <c r="K153" s="92">
        <f>Table24610[[#This Row],[Mark]]</f>
        <v>4</v>
      </c>
      <c r="L153" s="87"/>
    </row>
    <row r="154" spans="1:12" ht="18" customHeight="1" x14ac:dyDescent="0.5">
      <c r="A154" s="87" t="s">
        <v>92</v>
      </c>
      <c r="B154" s="87" t="s">
        <v>93</v>
      </c>
      <c r="C154" s="85">
        <f>'Class Analysis'!G27</f>
        <v>4</v>
      </c>
      <c r="D154" s="85">
        <f>'Marks per Question (fill in)'!K54</f>
        <v>4</v>
      </c>
      <c r="E154" s="92">
        <f>Table259[[#This Row],[Mark]]</f>
        <v>4</v>
      </c>
      <c r="F154" s="87"/>
      <c r="G154" s="87" t="s">
        <v>92</v>
      </c>
      <c r="H154" s="87" t="s">
        <v>93</v>
      </c>
      <c r="I154" s="85">
        <f>'Class Analysis'!G27</f>
        <v>4</v>
      </c>
      <c r="J154" s="85">
        <f>'Marks per Question (fill in)'!P54</f>
        <v>4</v>
      </c>
      <c r="K154" s="92">
        <f>Table24610[[#This Row],[Mark]]</f>
        <v>4</v>
      </c>
      <c r="L154" s="87"/>
    </row>
    <row r="155" spans="1:12" ht="18" customHeight="1" x14ac:dyDescent="0.5">
      <c r="A155" s="87" t="s">
        <v>64</v>
      </c>
      <c r="B155" s="87" t="s">
        <v>94</v>
      </c>
      <c r="C155" s="85">
        <f>'Class Analysis'!G28</f>
        <v>5</v>
      </c>
      <c r="D155" s="85">
        <f>'Marks per Question (fill in)'!K55</f>
        <v>5</v>
      </c>
      <c r="E155" s="92">
        <f>Table259[[#This Row],[Mark]]</f>
        <v>5</v>
      </c>
      <c r="F155" s="87"/>
      <c r="G155" s="87" t="s">
        <v>64</v>
      </c>
      <c r="H155" s="87" t="s">
        <v>94</v>
      </c>
      <c r="I155" s="85">
        <f>'Class Analysis'!G28</f>
        <v>5</v>
      </c>
      <c r="J155" s="85">
        <f>'Marks per Question (fill in)'!P55</f>
        <v>5</v>
      </c>
      <c r="K155" s="92">
        <f>Table24610[[#This Row],[Mark]]</f>
        <v>5</v>
      </c>
      <c r="L155" s="87"/>
    </row>
    <row r="156" spans="1:12" ht="18" customHeight="1" x14ac:dyDescent="0.5">
      <c r="A156" s="87" t="s">
        <v>95</v>
      </c>
      <c r="B156" s="87"/>
      <c r="C156" s="85">
        <f>'Class Analysis'!G29</f>
        <v>4</v>
      </c>
      <c r="D156" s="85">
        <f>'Marks per Question (fill in)'!K56</f>
        <v>4</v>
      </c>
      <c r="E156" s="92">
        <f>Table259[[#This Row],[Mark]]</f>
        <v>4</v>
      </c>
      <c r="F156" s="87"/>
      <c r="G156" s="87" t="s">
        <v>95</v>
      </c>
      <c r="H156" s="87"/>
      <c r="I156" s="85">
        <f>'Class Analysis'!G29</f>
        <v>4</v>
      </c>
      <c r="J156" s="85">
        <f>'Marks per Question (fill in)'!P56</f>
        <v>4</v>
      </c>
      <c r="K156" s="92">
        <f>Table24610[[#This Row],[Mark]]</f>
        <v>4</v>
      </c>
      <c r="L156" s="87"/>
    </row>
    <row r="157" spans="1:12" ht="18" customHeight="1" x14ac:dyDescent="0.5">
      <c r="A157" s="87" t="s">
        <v>96</v>
      </c>
      <c r="B157" s="87" t="s">
        <v>97</v>
      </c>
      <c r="C157" s="85">
        <f>'Class Analysis'!G30</f>
        <v>4</v>
      </c>
      <c r="D157" s="85">
        <f>'Marks per Question (fill in)'!K57</f>
        <v>4</v>
      </c>
      <c r="E157" s="92">
        <f>Table259[[#This Row],[Mark]]</f>
        <v>4</v>
      </c>
      <c r="F157" s="87"/>
      <c r="G157" s="87" t="s">
        <v>96</v>
      </c>
      <c r="H157" s="87" t="s">
        <v>97</v>
      </c>
      <c r="I157" s="85">
        <f>'Class Analysis'!G30</f>
        <v>4</v>
      </c>
      <c r="J157" s="85">
        <f>'Marks per Question (fill in)'!P57</f>
        <v>4</v>
      </c>
      <c r="K157" s="92">
        <f>Table24610[[#This Row],[Mark]]</f>
        <v>4</v>
      </c>
      <c r="L157" s="87"/>
    </row>
    <row r="158" spans="1:12" s="81" customFormat="1" ht="8" customHeight="1" x14ac:dyDescent="0.35">
      <c r="C158" s="82"/>
      <c r="D158" s="82"/>
    </row>
    <row r="159" spans="1:12" s="81" customFormat="1" ht="18" customHeight="1" x14ac:dyDescent="0.35">
      <c r="B159" s="114" t="s">
        <v>62</v>
      </c>
      <c r="C159" s="113" t="e" vm="1">
        <v>#VALUE!</v>
      </c>
      <c r="D159" s="113"/>
      <c r="E159" s="82"/>
      <c r="H159" s="114" t="s">
        <v>62</v>
      </c>
      <c r="I159" s="113" t="e" vm="1">
        <v>#VALUE!</v>
      </c>
      <c r="J159" s="113"/>
    </row>
    <row r="160" spans="1:12" s="81" customFormat="1" ht="18" customHeight="1" x14ac:dyDescent="0.35">
      <c r="A160" s="82"/>
      <c r="B160" s="114"/>
      <c r="C160" s="113"/>
      <c r="D160" s="113"/>
      <c r="E160" s="82"/>
      <c r="H160" s="114"/>
      <c r="I160" s="113"/>
      <c r="J160" s="113"/>
    </row>
    <row r="161" spans="1:12" s="81" customFormat="1" ht="18" customHeight="1" x14ac:dyDescent="0.35">
      <c r="B161" s="114"/>
      <c r="C161" s="113"/>
      <c r="D161" s="113"/>
      <c r="E161" s="82"/>
      <c r="H161" s="114"/>
      <c r="I161" s="113"/>
      <c r="J161" s="113"/>
    </row>
    <row r="162" spans="1:12" s="81" customFormat="1" ht="18" customHeight="1" x14ac:dyDescent="0.35">
      <c r="B162" s="114"/>
      <c r="C162" s="113"/>
      <c r="D162" s="113"/>
      <c r="E162" s="82"/>
      <c r="H162" s="114"/>
      <c r="I162" s="113"/>
      <c r="J162" s="113"/>
    </row>
    <row r="163" spans="1:12" s="81" customFormat="1" ht="18" customHeight="1" x14ac:dyDescent="0.35">
      <c r="B163" s="89"/>
      <c r="C163" s="82"/>
      <c r="D163" s="82"/>
      <c r="E163" s="82"/>
      <c r="H163" s="89"/>
      <c r="I163" s="82"/>
      <c r="J163" s="82"/>
    </row>
    <row r="164" spans="1:12" s="81" customFormat="1" ht="18" customHeight="1" x14ac:dyDescent="0.35">
      <c r="B164" s="89"/>
      <c r="C164" s="82"/>
      <c r="D164" s="82"/>
      <c r="E164" s="82"/>
      <c r="H164" s="89"/>
      <c r="I164" s="82"/>
      <c r="J164" s="82"/>
    </row>
    <row r="165" spans="1:12" s="81" customFormat="1" ht="18" customHeight="1" x14ac:dyDescent="0.35">
      <c r="B165" s="89"/>
      <c r="C165" s="82"/>
      <c r="D165" s="82"/>
      <c r="E165" s="82"/>
      <c r="H165" s="89"/>
      <c r="I165" s="82"/>
      <c r="J165" s="82"/>
    </row>
    <row r="166" spans="1:12" s="81" customFormat="1" ht="18" customHeight="1" x14ac:dyDescent="0.35">
      <c r="B166" s="89"/>
      <c r="C166" s="82"/>
      <c r="D166" s="82"/>
      <c r="E166" s="82"/>
      <c r="H166" s="89"/>
      <c r="I166" s="82"/>
      <c r="J166" s="82"/>
    </row>
    <row r="167" spans="1:12" s="81" customFormat="1" ht="18" customHeight="1" x14ac:dyDescent="0.35">
      <c r="B167" s="89"/>
      <c r="C167" s="82"/>
      <c r="D167" s="82"/>
      <c r="E167" s="82"/>
      <c r="H167" s="89"/>
      <c r="I167" s="82"/>
      <c r="J167" s="82"/>
    </row>
    <row r="168" spans="1:12" s="81" customFormat="1" ht="18" customHeight="1" x14ac:dyDescent="0.35">
      <c r="B168" s="89"/>
      <c r="C168" s="82"/>
      <c r="D168" s="82"/>
      <c r="E168" s="82"/>
      <c r="H168" s="89"/>
      <c r="I168" s="82"/>
      <c r="J168" s="82"/>
    </row>
    <row r="169" spans="1:12" s="81" customFormat="1" ht="18" customHeight="1" x14ac:dyDescent="0.35">
      <c r="C169" s="82"/>
      <c r="D169" s="82"/>
    </row>
    <row r="170" spans="1:12" s="81" customFormat="1" ht="18" customHeight="1" x14ac:dyDescent="0.35">
      <c r="C170" s="82"/>
      <c r="D170" s="82"/>
    </row>
    <row r="171" spans="1:12" s="81" customFormat="1" ht="8" customHeight="1" x14ac:dyDescent="0.35">
      <c r="C171" s="82"/>
      <c r="D171" s="82"/>
    </row>
    <row r="172" spans="1:12" ht="18" customHeight="1" x14ac:dyDescent="0.35">
      <c r="A172" s="86" t="str">
        <f>'Register (fill in)'!B11</f>
        <v>Student I</v>
      </c>
      <c r="E172" s="87" t="s">
        <v>6</v>
      </c>
      <c r="F172" s="87">
        <f>'Class Analysis'!P5</f>
        <v>60</v>
      </c>
      <c r="G172" s="86" t="str">
        <f>'Register (fill in)'!B12</f>
        <v>Student J</v>
      </c>
      <c r="K172" s="87" t="s">
        <v>6</v>
      </c>
      <c r="L172" s="87">
        <f>'Class Analysis'!Q5</f>
        <v>43</v>
      </c>
    </row>
    <row r="173" spans="1:12" ht="18" customHeight="1" x14ac:dyDescent="0.35">
      <c r="A173" s="91" t="s">
        <v>65</v>
      </c>
      <c r="E173" s="87" t="s">
        <v>5</v>
      </c>
      <c r="F173" s="87">
        <f>'Class Analysis'!P4</f>
        <v>7</v>
      </c>
      <c r="G173" s="91" t="s">
        <v>65</v>
      </c>
      <c r="K173" s="87" t="s">
        <v>5</v>
      </c>
      <c r="L173" s="87">
        <f>'Class Analysis'!Q4</f>
        <v>6</v>
      </c>
    </row>
    <row r="174" spans="1:12" ht="8" customHeight="1" x14ac:dyDescent="0.35">
      <c r="I174" s="89"/>
      <c r="J174" s="89"/>
    </row>
    <row r="175" spans="1:12" ht="18" customHeight="1" x14ac:dyDescent="0.35">
      <c r="A175" s="83" t="s">
        <v>3</v>
      </c>
      <c r="B175" s="83" t="s">
        <v>4</v>
      </c>
      <c r="C175" s="84" t="s">
        <v>23</v>
      </c>
      <c r="D175" s="84" t="s">
        <v>6</v>
      </c>
      <c r="E175" s="83" t="s">
        <v>21</v>
      </c>
      <c r="F175" s="83" t="s">
        <v>22</v>
      </c>
      <c r="G175" s="83" t="s">
        <v>3</v>
      </c>
      <c r="H175" s="83" t="s">
        <v>4</v>
      </c>
      <c r="I175" s="84" t="s">
        <v>23</v>
      </c>
      <c r="J175" s="84" t="s">
        <v>6</v>
      </c>
      <c r="K175" s="83" t="s">
        <v>21</v>
      </c>
      <c r="L175" s="83" t="s">
        <v>22</v>
      </c>
    </row>
    <row r="176" spans="1:12" ht="18" customHeight="1" x14ac:dyDescent="0.5">
      <c r="A176" s="87" t="s">
        <v>67</v>
      </c>
      <c r="B176" s="87"/>
      <c r="C176" s="85">
        <f>'Class Analysis'!G7</f>
        <v>3</v>
      </c>
      <c r="D176" s="85">
        <f>'Marks per Question (fill in)'!U34</f>
        <v>3</v>
      </c>
      <c r="E176" s="92">
        <f>Table2511[[#This Row],[Mark]]</f>
        <v>3</v>
      </c>
      <c r="F176" s="87"/>
      <c r="G176" s="87" t="s">
        <v>67</v>
      </c>
      <c r="H176" s="87"/>
      <c r="I176" s="85">
        <f>'Class Analysis'!G7</f>
        <v>3</v>
      </c>
      <c r="J176" s="85">
        <f>'Marks per Question (fill in)'!Z34</f>
        <v>2</v>
      </c>
      <c r="K176" s="92">
        <f>Table24612[[#This Row],[Mark]]</f>
        <v>2</v>
      </c>
      <c r="L176" s="87"/>
    </row>
    <row r="177" spans="1:12" ht="18" customHeight="1" x14ac:dyDescent="0.5">
      <c r="A177" s="87" t="s">
        <v>68</v>
      </c>
      <c r="B177" s="87" t="s">
        <v>69</v>
      </c>
      <c r="C177" s="85">
        <f>'Class Analysis'!G8</f>
        <v>4</v>
      </c>
      <c r="D177" s="85">
        <f>'Marks per Question (fill in)'!U35</f>
        <v>2</v>
      </c>
      <c r="E177" s="92">
        <f>Table2511[[#This Row],[Mark]]</f>
        <v>2</v>
      </c>
      <c r="F177" s="87"/>
      <c r="G177" s="87" t="s">
        <v>68</v>
      </c>
      <c r="H177" s="87" t="s">
        <v>69</v>
      </c>
      <c r="I177" s="85">
        <f>'Class Analysis'!G8</f>
        <v>4</v>
      </c>
      <c r="J177" s="85">
        <f>'Marks per Question (fill in)'!Z35</f>
        <v>2</v>
      </c>
      <c r="K177" s="92">
        <f>Table24612[[#This Row],[Mark]]</f>
        <v>2</v>
      </c>
      <c r="L177" s="87"/>
    </row>
    <row r="178" spans="1:12" ht="18" customHeight="1" x14ac:dyDescent="0.5">
      <c r="A178" s="87" t="s">
        <v>70</v>
      </c>
      <c r="B178" s="87" t="s">
        <v>71</v>
      </c>
      <c r="C178" s="85">
        <f>'Class Analysis'!G9</f>
        <v>3</v>
      </c>
      <c r="D178" s="85">
        <f>'Marks per Question (fill in)'!U36</f>
        <v>3</v>
      </c>
      <c r="E178" s="92">
        <f>Table2511[[#This Row],[Mark]]</f>
        <v>3</v>
      </c>
      <c r="F178" s="87"/>
      <c r="G178" s="87" t="s">
        <v>70</v>
      </c>
      <c r="H178" s="87" t="s">
        <v>71</v>
      </c>
      <c r="I178" s="85">
        <f>'Class Analysis'!G9</f>
        <v>3</v>
      </c>
      <c r="J178" s="85">
        <f>'Marks per Question (fill in)'!Z36</f>
        <v>3</v>
      </c>
      <c r="K178" s="92">
        <f>Table24612[[#This Row],[Mark]]</f>
        <v>3</v>
      </c>
      <c r="L178" s="87"/>
    </row>
    <row r="179" spans="1:12" ht="18" customHeight="1" x14ac:dyDescent="0.5">
      <c r="A179" s="87" t="s">
        <v>72</v>
      </c>
      <c r="B179" s="87" t="s">
        <v>73</v>
      </c>
      <c r="C179" s="85">
        <f>'Class Analysis'!G10</f>
        <v>4</v>
      </c>
      <c r="D179" s="85">
        <f>'Marks per Question (fill in)'!U37</f>
        <v>3</v>
      </c>
      <c r="E179" s="92">
        <f>Table2511[[#This Row],[Mark]]</f>
        <v>3</v>
      </c>
      <c r="F179" s="87"/>
      <c r="G179" s="87" t="s">
        <v>72</v>
      </c>
      <c r="H179" s="87" t="s">
        <v>73</v>
      </c>
      <c r="I179" s="85">
        <f>'Class Analysis'!G10</f>
        <v>4</v>
      </c>
      <c r="J179" s="85">
        <f>'Marks per Question (fill in)'!Z37</f>
        <v>3</v>
      </c>
      <c r="K179" s="92">
        <f>Table24612[[#This Row],[Mark]]</f>
        <v>3</v>
      </c>
      <c r="L179" s="87"/>
    </row>
    <row r="180" spans="1:12" ht="18" customHeight="1" x14ac:dyDescent="0.5">
      <c r="A180" s="87" t="s">
        <v>74</v>
      </c>
      <c r="B180" s="87"/>
      <c r="C180" s="85">
        <f>'Class Analysis'!G11</f>
        <v>4</v>
      </c>
      <c r="D180" s="85">
        <f>'Marks per Question (fill in)'!U38</f>
        <v>3</v>
      </c>
      <c r="E180" s="92">
        <f>Table2511[[#This Row],[Mark]]</f>
        <v>3</v>
      </c>
      <c r="F180" s="87"/>
      <c r="G180" s="87" t="s">
        <v>74</v>
      </c>
      <c r="H180" s="87"/>
      <c r="I180" s="85">
        <f>'Class Analysis'!G11</f>
        <v>4</v>
      </c>
      <c r="J180" s="85">
        <f>'Marks per Question (fill in)'!Z38</f>
        <v>1</v>
      </c>
      <c r="K180" s="92">
        <f>Table24612[[#This Row],[Mark]]</f>
        <v>1</v>
      </c>
      <c r="L180" s="87"/>
    </row>
    <row r="181" spans="1:12" ht="18" customHeight="1" x14ac:dyDescent="0.5">
      <c r="A181" s="87" t="s">
        <v>75</v>
      </c>
      <c r="B181" s="87"/>
      <c r="C181" s="85">
        <f>'Class Analysis'!G12</f>
        <v>2</v>
      </c>
      <c r="D181" s="85">
        <f>'Marks per Question (fill in)'!U39</f>
        <v>2</v>
      </c>
      <c r="E181" s="92">
        <f>Table2511[[#This Row],[Mark]]</f>
        <v>2</v>
      </c>
      <c r="F181" s="87"/>
      <c r="G181" s="87" t="s">
        <v>75</v>
      </c>
      <c r="H181" s="87"/>
      <c r="I181" s="85">
        <f>'Class Analysis'!G12</f>
        <v>2</v>
      </c>
      <c r="J181" s="85">
        <f>'Marks per Question (fill in)'!Z39</f>
        <v>1</v>
      </c>
      <c r="K181" s="92">
        <f>Table24612[[#This Row],[Mark]]</f>
        <v>1</v>
      </c>
      <c r="L181" s="87"/>
    </row>
    <row r="182" spans="1:12" ht="18" customHeight="1" x14ac:dyDescent="0.5">
      <c r="A182" s="87" t="s">
        <v>61</v>
      </c>
      <c r="B182" s="87"/>
      <c r="C182" s="85">
        <f>'Class Analysis'!G13</f>
        <v>4</v>
      </c>
      <c r="D182" s="85">
        <f>'Marks per Question (fill in)'!U40</f>
        <v>4</v>
      </c>
      <c r="E182" s="92">
        <f>Table2511[[#This Row],[Mark]]</f>
        <v>4</v>
      </c>
      <c r="F182" s="87"/>
      <c r="G182" s="87" t="s">
        <v>61</v>
      </c>
      <c r="H182" s="87"/>
      <c r="I182" s="85">
        <f>'Class Analysis'!G13</f>
        <v>4</v>
      </c>
      <c r="J182" s="85">
        <f>'Marks per Question (fill in)'!Z40</f>
        <v>1</v>
      </c>
      <c r="K182" s="92">
        <f>Table24612[[#This Row],[Mark]]</f>
        <v>1</v>
      </c>
      <c r="L182" s="87"/>
    </row>
    <row r="183" spans="1:12" ht="18" customHeight="1" x14ac:dyDescent="0.5">
      <c r="A183" s="87" t="s">
        <v>76</v>
      </c>
      <c r="B183" s="87" t="s">
        <v>77</v>
      </c>
      <c r="C183" s="85">
        <f>'Class Analysis'!G14</f>
        <v>5</v>
      </c>
      <c r="D183" s="85">
        <f>'Marks per Question (fill in)'!U41</f>
        <v>1</v>
      </c>
      <c r="E183" s="92">
        <f>Table2511[[#This Row],[Mark]]</f>
        <v>1</v>
      </c>
      <c r="F183" s="87"/>
      <c r="G183" s="87" t="s">
        <v>76</v>
      </c>
      <c r="H183" s="87" t="s">
        <v>77</v>
      </c>
      <c r="I183" s="85">
        <f>'Class Analysis'!G14</f>
        <v>5</v>
      </c>
      <c r="J183" s="85">
        <f>'Marks per Question (fill in)'!Z41</f>
        <v>3</v>
      </c>
      <c r="K183" s="92">
        <f>Table24612[[#This Row],[Mark]]</f>
        <v>3</v>
      </c>
      <c r="L183" s="87"/>
    </row>
    <row r="184" spans="1:12" ht="18" customHeight="1" x14ac:dyDescent="0.5">
      <c r="A184" s="87" t="s">
        <v>77</v>
      </c>
      <c r="B184" s="87" t="s">
        <v>78</v>
      </c>
      <c r="C184" s="85">
        <f>'Class Analysis'!G15</f>
        <v>5</v>
      </c>
      <c r="D184" s="85">
        <f>'Marks per Question (fill in)'!U42</f>
        <v>4</v>
      </c>
      <c r="E184" s="92">
        <f>Table2511[[#This Row],[Mark]]</f>
        <v>4</v>
      </c>
      <c r="F184" s="87"/>
      <c r="G184" s="87" t="s">
        <v>77</v>
      </c>
      <c r="H184" s="87" t="s">
        <v>78</v>
      </c>
      <c r="I184" s="85">
        <f>'Class Analysis'!G15</f>
        <v>5</v>
      </c>
      <c r="J184" s="85">
        <f>'Marks per Question (fill in)'!Z42</f>
        <v>1</v>
      </c>
      <c r="K184" s="92">
        <f>Table24612[[#This Row],[Mark]]</f>
        <v>1</v>
      </c>
      <c r="L184" s="87"/>
    </row>
    <row r="185" spans="1:12" ht="18" customHeight="1" x14ac:dyDescent="0.5">
      <c r="A185" s="87" t="s">
        <v>79</v>
      </c>
      <c r="B185" s="87"/>
      <c r="C185" s="85">
        <f>'Class Analysis'!G16</f>
        <v>3</v>
      </c>
      <c r="D185" s="85">
        <f>'Marks per Question (fill in)'!U43</f>
        <v>3</v>
      </c>
      <c r="E185" s="92">
        <f>Table2511[[#This Row],[Mark]]</f>
        <v>3</v>
      </c>
      <c r="F185" s="87"/>
      <c r="G185" s="87" t="s">
        <v>79</v>
      </c>
      <c r="H185" s="87"/>
      <c r="I185" s="85">
        <f>'Class Analysis'!G16</f>
        <v>3</v>
      </c>
      <c r="J185" s="85">
        <f>'Marks per Question (fill in)'!Z43</f>
        <v>1</v>
      </c>
      <c r="K185" s="92">
        <f>Table24612[[#This Row],[Mark]]</f>
        <v>1</v>
      </c>
      <c r="L185" s="87"/>
    </row>
    <row r="186" spans="1:12" ht="18" customHeight="1" x14ac:dyDescent="0.5">
      <c r="A186" s="87" t="s">
        <v>80</v>
      </c>
      <c r="B186" s="87" t="s">
        <v>81</v>
      </c>
      <c r="C186" s="85">
        <f>'Class Analysis'!G17</f>
        <v>7</v>
      </c>
      <c r="D186" s="85">
        <f>'Marks per Question (fill in)'!U44</f>
        <v>7</v>
      </c>
      <c r="E186" s="92">
        <f>Table2511[[#This Row],[Mark]]</f>
        <v>7</v>
      </c>
      <c r="F186" s="87"/>
      <c r="G186" s="87" t="s">
        <v>80</v>
      </c>
      <c r="H186" s="87" t="s">
        <v>81</v>
      </c>
      <c r="I186" s="85">
        <f>'Class Analysis'!G17</f>
        <v>7</v>
      </c>
      <c r="J186" s="85">
        <f>'Marks per Question (fill in)'!Z44</f>
        <v>2</v>
      </c>
      <c r="K186" s="92">
        <f>Table24612[[#This Row],[Mark]]</f>
        <v>2</v>
      </c>
      <c r="L186" s="87"/>
    </row>
    <row r="187" spans="1:12" ht="18" customHeight="1" x14ac:dyDescent="0.5">
      <c r="A187" s="87" t="s">
        <v>82</v>
      </c>
      <c r="B187" s="87" t="s">
        <v>83</v>
      </c>
      <c r="C187" s="85">
        <f>'Class Analysis'!G18</f>
        <v>6</v>
      </c>
      <c r="D187" s="85">
        <f>'Marks per Question (fill in)'!U45</f>
        <v>0</v>
      </c>
      <c r="E187" s="92">
        <f>Table2511[[#This Row],[Mark]]</f>
        <v>0</v>
      </c>
      <c r="F187" s="87"/>
      <c r="G187" s="87" t="s">
        <v>82</v>
      </c>
      <c r="H187" s="87" t="s">
        <v>83</v>
      </c>
      <c r="I187" s="85">
        <f>'Class Analysis'!G18</f>
        <v>6</v>
      </c>
      <c r="J187" s="85">
        <f>'Marks per Question (fill in)'!Z45</f>
        <v>2</v>
      </c>
      <c r="K187" s="92">
        <f>Table24612[[#This Row],[Mark]]</f>
        <v>2</v>
      </c>
      <c r="L187" s="87"/>
    </row>
    <row r="188" spans="1:12" ht="18" customHeight="1" x14ac:dyDescent="0.5">
      <c r="A188" s="87" t="s">
        <v>84</v>
      </c>
      <c r="B188" s="87"/>
      <c r="C188" s="85">
        <f>'Class Analysis'!G19</f>
        <v>3</v>
      </c>
      <c r="D188" s="85">
        <f>'Marks per Question (fill in)'!U46</f>
        <v>3</v>
      </c>
      <c r="E188" s="92">
        <f>Table2511[[#This Row],[Mark]]</f>
        <v>3</v>
      </c>
      <c r="F188" s="87"/>
      <c r="G188" s="87" t="s">
        <v>84</v>
      </c>
      <c r="H188" s="87"/>
      <c r="I188" s="85">
        <f>'Class Analysis'!G19</f>
        <v>3</v>
      </c>
      <c r="J188" s="85">
        <f>'Marks per Question (fill in)'!Z46</f>
        <v>2</v>
      </c>
      <c r="K188" s="92">
        <f>Table24612[[#This Row],[Mark]]</f>
        <v>2</v>
      </c>
      <c r="L188" s="87"/>
    </row>
    <row r="189" spans="1:12" ht="18" customHeight="1" x14ac:dyDescent="0.5">
      <c r="A189" s="87" t="s">
        <v>98</v>
      </c>
      <c r="B189" s="87"/>
      <c r="C189" s="85">
        <f>'Class Analysis'!G20</f>
        <v>5</v>
      </c>
      <c r="D189" s="85">
        <f>'Marks per Question (fill in)'!U47</f>
        <v>4</v>
      </c>
      <c r="E189" s="92">
        <f>Table2511[[#This Row],[Mark]]</f>
        <v>4</v>
      </c>
      <c r="F189" s="87"/>
      <c r="G189" s="87" t="s">
        <v>98</v>
      </c>
      <c r="H189" s="87"/>
      <c r="I189" s="85">
        <f>'Class Analysis'!G20</f>
        <v>5</v>
      </c>
      <c r="J189" s="85">
        <f>'Marks per Question (fill in)'!Z47</f>
        <v>4</v>
      </c>
      <c r="K189" s="92">
        <f>Table24612[[#This Row],[Mark]]</f>
        <v>4</v>
      </c>
      <c r="L189" s="87"/>
    </row>
    <row r="190" spans="1:12" ht="18" customHeight="1" x14ac:dyDescent="0.5">
      <c r="A190" s="87" t="s">
        <v>86</v>
      </c>
      <c r="B190" s="87"/>
      <c r="C190" s="85">
        <f>'Class Analysis'!G21</f>
        <v>5</v>
      </c>
      <c r="D190" s="85">
        <f>'Marks per Question (fill in)'!U48</f>
        <v>5</v>
      </c>
      <c r="E190" s="92">
        <f>Table2511[[#This Row],[Mark]]</f>
        <v>5</v>
      </c>
      <c r="F190" s="87"/>
      <c r="G190" s="87" t="s">
        <v>86</v>
      </c>
      <c r="H190" s="87"/>
      <c r="I190" s="85">
        <f>'Class Analysis'!G21</f>
        <v>5</v>
      </c>
      <c r="J190" s="85">
        <f>'Marks per Question (fill in)'!Z48</f>
        <v>3</v>
      </c>
      <c r="K190" s="92">
        <f>Table24612[[#This Row],[Mark]]</f>
        <v>3</v>
      </c>
      <c r="L190" s="87"/>
    </row>
    <row r="191" spans="1:12" ht="18" customHeight="1" x14ac:dyDescent="0.5">
      <c r="A191" s="87" t="s">
        <v>87</v>
      </c>
      <c r="B191" s="87"/>
      <c r="C191" s="85">
        <f>'Class Analysis'!G22</f>
        <v>6</v>
      </c>
      <c r="D191" s="85">
        <f>'Marks per Question (fill in)'!U49</f>
        <v>5</v>
      </c>
      <c r="E191" s="92">
        <f>Table2511[[#This Row],[Mark]]</f>
        <v>5</v>
      </c>
      <c r="F191" s="87"/>
      <c r="G191" s="87" t="s">
        <v>87</v>
      </c>
      <c r="H191" s="87"/>
      <c r="I191" s="85">
        <f>'Class Analysis'!G22</f>
        <v>6</v>
      </c>
      <c r="J191" s="85">
        <f>'Marks per Question (fill in)'!Z49</f>
        <v>2</v>
      </c>
      <c r="K191" s="92">
        <f>Table24612[[#This Row],[Mark]]</f>
        <v>2</v>
      </c>
      <c r="L191" s="87"/>
    </row>
    <row r="192" spans="1:12" ht="18" customHeight="1" x14ac:dyDescent="0.5">
      <c r="A192" s="87" t="s">
        <v>88</v>
      </c>
      <c r="B192" s="87"/>
      <c r="C192" s="85">
        <f>'Class Analysis'!G23</f>
        <v>3</v>
      </c>
      <c r="D192" s="85">
        <f>'Marks per Question (fill in)'!U50</f>
        <v>3</v>
      </c>
      <c r="E192" s="92">
        <f>Table2511[[#This Row],[Mark]]</f>
        <v>3</v>
      </c>
      <c r="F192" s="87"/>
      <c r="G192" s="87" t="s">
        <v>88</v>
      </c>
      <c r="H192" s="87"/>
      <c r="I192" s="85">
        <f>'Class Analysis'!G23</f>
        <v>3</v>
      </c>
      <c r="J192" s="85">
        <f>'Marks per Question (fill in)'!Z50</f>
        <v>2</v>
      </c>
      <c r="K192" s="92">
        <f>Table24612[[#This Row],[Mark]]</f>
        <v>2</v>
      </c>
      <c r="L192" s="87"/>
    </row>
    <row r="193" spans="1:12" ht="18" customHeight="1" x14ac:dyDescent="0.5">
      <c r="A193" s="87" t="s">
        <v>89</v>
      </c>
      <c r="B193" s="87"/>
      <c r="C193" s="85">
        <f>'Class Analysis'!G24</f>
        <v>4</v>
      </c>
      <c r="D193" s="85">
        <f>'Marks per Question (fill in)'!U51</f>
        <v>2</v>
      </c>
      <c r="E193" s="92">
        <f>Table2511[[#This Row],[Mark]]</f>
        <v>2</v>
      </c>
      <c r="F193" s="87"/>
      <c r="G193" s="87" t="s">
        <v>89</v>
      </c>
      <c r="H193" s="87"/>
      <c r="I193" s="85">
        <f>'Class Analysis'!G24</f>
        <v>4</v>
      </c>
      <c r="J193" s="85">
        <f>'Marks per Question (fill in)'!Z51</f>
        <v>0</v>
      </c>
      <c r="K193" s="92">
        <f>Table24612[[#This Row],[Mark]]</f>
        <v>0</v>
      </c>
      <c r="L193" s="87"/>
    </row>
    <row r="194" spans="1:12" ht="18" customHeight="1" x14ac:dyDescent="0.5">
      <c r="A194" s="87" t="s">
        <v>90</v>
      </c>
      <c r="B194" s="87"/>
      <c r="C194" s="85">
        <f>'Class Analysis'!G25</f>
        <v>3</v>
      </c>
      <c r="D194" s="85">
        <f>'Marks per Question (fill in)'!U52</f>
        <v>1</v>
      </c>
      <c r="E194" s="92">
        <f>Table2511[[#This Row],[Mark]]</f>
        <v>1</v>
      </c>
      <c r="F194" s="87"/>
      <c r="G194" s="87" t="s">
        <v>90</v>
      </c>
      <c r="H194" s="87"/>
      <c r="I194" s="85">
        <f>'Class Analysis'!G25</f>
        <v>3</v>
      </c>
      <c r="J194" s="85">
        <f>'Marks per Question (fill in)'!Z52</f>
        <v>0</v>
      </c>
      <c r="K194" s="92">
        <f>Table24612[[#This Row],[Mark]]</f>
        <v>0</v>
      </c>
      <c r="L194" s="87"/>
    </row>
    <row r="195" spans="1:12" ht="18" customHeight="1" x14ac:dyDescent="0.5">
      <c r="A195" s="87" t="s">
        <v>63</v>
      </c>
      <c r="B195" s="87" t="s">
        <v>91</v>
      </c>
      <c r="C195" s="85">
        <f>'Class Analysis'!G26</f>
        <v>4</v>
      </c>
      <c r="D195" s="85">
        <f>'Marks per Question (fill in)'!U53</f>
        <v>1</v>
      </c>
      <c r="E195" s="92">
        <f>Table2511[[#This Row],[Mark]]</f>
        <v>1</v>
      </c>
      <c r="F195" s="87"/>
      <c r="G195" s="87" t="s">
        <v>63</v>
      </c>
      <c r="H195" s="87" t="s">
        <v>91</v>
      </c>
      <c r="I195" s="85">
        <f>'Class Analysis'!G26</f>
        <v>4</v>
      </c>
      <c r="J195" s="85">
        <f>'Marks per Question (fill in)'!Z53</f>
        <v>3</v>
      </c>
      <c r="K195" s="92">
        <f>Table24612[[#This Row],[Mark]]</f>
        <v>3</v>
      </c>
      <c r="L195" s="87"/>
    </row>
    <row r="196" spans="1:12" ht="18" customHeight="1" x14ac:dyDescent="0.5">
      <c r="A196" s="87" t="s">
        <v>92</v>
      </c>
      <c r="B196" s="87" t="s">
        <v>93</v>
      </c>
      <c r="C196" s="85">
        <f>'Class Analysis'!G27</f>
        <v>4</v>
      </c>
      <c r="D196" s="85">
        <f>'Marks per Question (fill in)'!U54</f>
        <v>0</v>
      </c>
      <c r="E196" s="92">
        <f>Table2511[[#This Row],[Mark]]</f>
        <v>0</v>
      </c>
      <c r="F196" s="87"/>
      <c r="G196" s="87" t="s">
        <v>92</v>
      </c>
      <c r="H196" s="87" t="s">
        <v>93</v>
      </c>
      <c r="I196" s="85">
        <f>'Class Analysis'!G27</f>
        <v>4</v>
      </c>
      <c r="J196" s="85">
        <f>'Marks per Question (fill in)'!Z54</f>
        <v>3</v>
      </c>
      <c r="K196" s="92">
        <f>Table24612[[#This Row],[Mark]]</f>
        <v>3</v>
      </c>
      <c r="L196" s="87"/>
    </row>
    <row r="197" spans="1:12" ht="18" customHeight="1" x14ac:dyDescent="0.5">
      <c r="A197" s="87" t="s">
        <v>64</v>
      </c>
      <c r="B197" s="87" t="s">
        <v>94</v>
      </c>
      <c r="C197" s="85">
        <f>'Class Analysis'!G28</f>
        <v>5</v>
      </c>
      <c r="D197" s="85">
        <f>'Marks per Question (fill in)'!U55</f>
        <v>1</v>
      </c>
      <c r="E197" s="92">
        <f>Table2511[[#This Row],[Mark]]</f>
        <v>1</v>
      </c>
      <c r="F197" s="87"/>
      <c r="G197" s="87" t="s">
        <v>64</v>
      </c>
      <c r="H197" s="87" t="s">
        <v>94</v>
      </c>
      <c r="I197" s="85">
        <f>'Class Analysis'!G28</f>
        <v>5</v>
      </c>
      <c r="J197" s="85">
        <f>'Marks per Question (fill in)'!Z55</f>
        <v>2</v>
      </c>
      <c r="K197" s="92">
        <f>Table24612[[#This Row],[Mark]]</f>
        <v>2</v>
      </c>
      <c r="L197" s="87"/>
    </row>
    <row r="198" spans="1:12" ht="18" customHeight="1" x14ac:dyDescent="0.5">
      <c r="A198" s="87" t="s">
        <v>95</v>
      </c>
      <c r="B198" s="87"/>
      <c r="C198" s="85">
        <f>'Class Analysis'!G29</f>
        <v>4</v>
      </c>
      <c r="D198" s="85">
        <f>'Marks per Question (fill in)'!U56</f>
        <v>0</v>
      </c>
      <c r="E198" s="92">
        <f>Table2511[[#This Row],[Mark]]</f>
        <v>0</v>
      </c>
      <c r="F198" s="87"/>
      <c r="G198" s="87" t="s">
        <v>95</v>
      </c>
      <c r="H198" s="87"/>
      <c r="I198" s="85">
        <f>'Class Analysis'!G29</f>
        <v>4</v>
      </c>
      <c r="J198" s="85">
        <f>'Marks per Question (fill in)'!Z56</f>
        <v>0</v>
      </c>
      <c r="K198" s="92">
        <f>Table24612[[#This Row],[Mark]]</f>
        <v>0</v>
      </c>
      <c r="L198" s="87"/>
    </row>
    <row r="199" spans="1:12" ht="18" customHeight="1" x14ac:dyDescent="0.5">
      <c r="A199" s="87" t="s">
        <v>96</v>
      </c>
      <c r="B199" s="87" t="s">
        <v>97</v>
      </c>
      <c r="C199" s="85">
        <f>'Class Analysis'!G30</f>
        <v>4</v>
      </c>
      <c r="D199" s="85">
        <f>'Marks per Question (fill in)'!U57</f>
        <v>0</v>
      </c>
      <c r="E199" s="92">
        <f>Table2511[[#This Row],[Mark]]</f>
        <v>0</v>
      </c>
      <c r="F199" s="87"/>
      <c r="G199" s="87" t="s">
        <v>96</v>
      </c>
      <c r="H199" s="87" t="s">
        <v>97</v>
      </c>
      <c r="I199" s="85">
        <f>'Class Analysis'!G30</f>
        <v>4</v>
      </c>
      <c r="J199" s="85">
        <f>'Marks per Question (fill in)'!Z57</f>
        <v>0</v>
      </c>
      <c r="K199" s="92">
        <f>Table24612[[#This Row],[Mark]]</f>
        <v>0</v>
      </c>
      <c r="L199" s="87"/>
    </row>
    <row r="200" spans="1:12" s="81" customFormat="1" ht="8" customHeight="1" x14ac:dyDescent="0.35">
      <c r="C200" s="82"/>
      <c r="D200" s="82"/>
    </row>
    <row r="201" spans="1:12" s="81" customFormat="1" ht="18" customHeight="1" x14ac:dyDescent="0.35">
      <c r="B201" s="114" t="s">
        <v>62</v>
      </c>
      <c r="C201" s="113" t="e" vm="1">
        <v>#VALUE!</v>
      </c>
      <c r="D201" s="113"/>
      <c r="E201" s="82"/>
      <c r="H201" s="114" t="s">
        <v>62</v>
      </c>
      <c r="I201" s="113" t="e" vm="1">
        <v>#VALUE!</v>
      </c>
      <c r="J201" s="113"/>
    </row>
    <row r="202" spans="1:12" s="81" customFormat="1" ht="18" customHeight="1" x14ac:dyDescent="0.35">
      <c r="A202" s="82"/>
      <c r="B202" s="114"/>
      <c r="C202" s="113"/>
      <c r="D202" s="113"/>
      <c r="E202" s="82"/>
      <c r="H202" s="114"/>
      <c r="I202" s="113"/>
      <c r="J202" s="113"/>
    </row>
    <row r="203" spans="1:12" s="81" customFormat="1" ht="18" customHeight="1" x14ac:dyDescent="0.35">
      <c r="B203" s="114"/>
      <c r="C203" s="113"/>
      <c r="D203" s="113"/>
      <c r="E203" s="82"/>
      <c r="H203" s="114"/>
      <c r="I203" s="113"/>
      <c r="J203" s="113"/>
    </row>
    <row r="204" spans="1:12" s="81" customFormat="1" ht="18" customHeight="1" x14ac:dyDescent="0.35">
      <c r="B204" s="114"/>
      <c r="C204" s="113"/>
      <c r="D204" s="113"/>
      <c r="E204" s="82"/>
      <c r="H204" s="114"/>
      <c r="I204" s="113"/>
      <c r="J204" s="113"/>
    </row>
    <row r="205" spans="1:12" s="81" customFormat="1" ht="18" customHeight="1" x14ac:dyDescent="0.35">
      <c r="B205" s="89"/>
      <c r="C205" s="82"/>
      <c r="D205" s="82"/>
      <c r="E205" s="82"/>
      <c r="H205" s="89"/>
      <c r="I205" s="82"/>
      <c r="J205" s="82"/>
    </row>
    <row r="206" spans="1:12" s="81" customFormat="1" ht="18" customHeight="1" x14ac:dyDescent="0.35">
      <c r="B206" s="89"/>
      <c r="C206" s="82"/>
      <c r="D206" s="82"/>
      <c r="E206" s="82"/>
      <c r="H206" s="89"/>
      <c r="I206" s="82"/>
      <c r="J206" s="82"/>
    </row>
    <row r="207" spans="1:12" s="81" customFormat="1" ht="18" customHeight="1" x14ac:dyDescent="0.35">
      <c r="B207" s="89"/>
      <c r="C207" s="82"/>
      <c r="D207" s="82"/>
      <c r="E207" s="82"/>
      <c r="H207" s="89"/>
      <c r="I207" s="82"/>
      <c r="J207" s="82"/>
    </row>
    <row r="208" spans="1:12" s="81" customFormat="1" ht="18" customHeight="1" x14ac:dyDescent="0.35">
      <c r="B208" s="89"/>
      <c r="C208" s="82"/>
      <c r="D208" s="82"/>
      <c r="E208" s="82"/>
      <c r="H208" s="89"/>
      <c r="I208" s="82"/>
      <c r="J208" s="82"/>
    </row>
    <row r="209" spans="1:12" s="81" customFormat="1" ht="18" customHeight="1" x14ac:dyDescent="0.35">
      <c r="B209" s="89"/>
      <c r="C209" s="82"/>
      <c r="D209" s="82"/>
      <c r="E209" s="82"/>
      <c r="H209" s="89"/>
      <c r="I209" s="82"/>
      <c r="J209" s="82"/>
    </row>
    <row r="210" spans="1:12" s="81" customFormat="1" ht="18" customHeight="1" x14ac:dyDescent="0.35">
      <c r="B210" s="89"/>
      <c r="C210" s="82"/>
      <c r="D210" s="82"/>
      <c r="E210" s="82"/>
      <c r="H210" s="89"/>
      <c r="I210" s="82"/>
      <c r="J210" s="82"/>
    </row>
    <row r="211" spans="1:12" s="81" customFormat="1" ht="18" customHeight="1" x14ac:dyDescent="0.35">
      <c r="C211" s="82"/>
      <c r="D211" s="82"/>
    </row>
    <row r="212" spans="1:12" s="81" customFormat="1" ht="18" customHeight="1" x14ac:dyDescent="0.35">
      <c r="C212" s="82"/>
      <c r="D212" s="82"/>
    </row>
    <row r="213" spans="1:12" s="81" customFormat="1" ht="8" customHeight="1" x14ac:dyDescent="0.35">
      <c r="C213" s="82"/>
      <c r="D213" s="82"/>
    </row>
    <row r="214" spans="1:12" ht="18" customHeight="1" x14ac:dyDescent="0.35">
      <c r="A214" s="86" t="str">
        <f>'Register (fill in)'!B13</f>
        <v>Student K</v>
      </c>
      <c r="C214" s="88"/>
      <c r="D214" s="88"/>
      <c r="E214" s="87" t="s">
        <v>6</v>
      </c>
      <c r="F214" s="87">
        <f>'Class Analysis'!R5</f>
        <v>39</v>
      </c>
      <c r="G214" s="86" t="str">
        <f>'Register (fill in)'!B14</f>
        <v>Student L</v>
      </c>
      <c r="K214" s="87" t="s">
        <v>6</v>
      </c>
      <c r="L214" s="87">
        <f>'Class Analysis'!S5</f>
        <v>42</v>
      </c>
    </row>
    <row r="215" spans="1:12" ht="18" customHeight="1" x14ac:dyDescent="0.35">
      <c r="A215" s="91" t="s">
        <v>65</v>
      </c>
      <c r="C215" s="88"/>
      <c r="D215" s="88"/>
      <c r="E215" s="87" t="s">
        <v>5</v>
      </c>
      <c r="F215" s="87">
        <f>'Class Analysis'!R4</f>
        <v>5</v>
      </c>
      <c r="G215" s="91" t="s">
        <v>65</v>
      </c>
      <c r="K215" s="87" t="s">
        <v>5</v>
      </c>
      <c r="L215" s="87">
        <f>'Class Analysis'!S4</f>
        <v>6</v>
      </c>
    </row>
    <row r="216" spans="1:12" ht="8" customHeight="1" x14ac:dyDescent="0.35">
      <c r="I216" s="89"/>
      <c r="J216" s="89"/>
    </row>
    <row r="217" spans="1:12" ht="18" customHeight="1" x14ac:dyDescent="0.35">
      <c r="A217" s="83" t="s">
        <v>3</v>
      </c>
      <c r="B217" s="83" t="s">
        <v>4</v>
      </c>
      <c r="C217" s="84" t="s">
        <v>23</v>
      </c>
      <c r="D217" s="84" t="s">
        <v>6</v>
      </c>
      <c r="E217" s="83" t="s">
        <v>21</v>
      </c>
      <c r="F217" s="83" t="s">
        <v>22</v>
      </c>
      <c r="G217" s="83" t="s">
        <v>3</v>
      </c>
      <c r="H217" s="83" t="s">
        <v>4</v>
      </c>
      <c r="I217" s="84" t="s">
        <v>23</v>
      </c>
      <c r="J217" s="84" t="s">
        <v>6</v>
      </c>
      <c r="K217" s="83" t="s">
        <v>21</v>
      </c>
      <c r="L217" s="83" t="s">
        <v>22</v>
      </c>
    </row>
    <row r="218" spans="1:12" ht="18" customHeight="1" x14ac:dyDescent="0.5">
      <c r="A218" s="87" t="s">
        <v>67</v>
      </c>
      <c r="B218" s="87"/>
      <c r="C218" s="85">
        <f>'Class Analysis'!G7</f>
        <v>3</v>
      </c>
      <c r="D218" s="85">
        <f>'Marks per Question (fill in)'!E62</f>
        <v>0</v>
      </c>
      <c r="E218" s="92">
        <f>Table2513[[#This Row],[Mark]]</f>
        <v>0</v>
      </c>
      <c r="F218" s="87"/>
      <c r="G218" s="87" t="s">
        <v>67</v>
      </c>
      <c r="H218" s="87"/>
      <c r="I218" s="85">
        <f>'Class Analysis'!G7</f>
        <v>3</v>
      </c>
      <c r="J218" s="85">
        <f>'Marks per Question (fill in)'!K62</f>
        <v>2</v>
      </c>
      <c r="K218" s="92">
        <f>Table24614[[#This Row],[Mark]]</f>
        <v>2</v>
      </c>
      <c r="L218" s="87"/>
    </row>
    <row r="219" spans="1:12" ht="18" customHeight="1" x14ac:dyDescent="0.5">
      <c r="A219" s="87" t="s">
        <v>68</v>
      </c>
      <c r="B219" s="87" t="s">
        <v>69</v>
      </c>
      <c r="C219" s="85">
        <f>'Class Analysis'!G8</f>
        <v>4</v>
      </c>
      <c r="D219" s="85">
        <f>'Marks per Question (fill in)'!E63</f>
        <v>0</v>
      </c>
      <c r="E219" s="92">
        <f>Table2513[[#This Row],[Mark]]</f>
        <v>0</v>
      </c>
      <c r="F219" s="87"/>
      <c r="G219" s="87" t="s">
        <v>68</v>
      </c>
      <c r="H219" s="87" t="s">
        <v>69</v>
      </c>
      <c r="I219" s="85">
        <f>'Class Analysis'!G8</f>
        <v>4</v>
      </c>
      <c r="J219" s="85">
        <f>'Marks per Question (fill in)'!K63</f>
        <v>1</v>
      </c>
      <c r="K219" s="92">
        <f>Table24614[[#This Row],[Mark]]</f>
        <v>1</v>
      </c>
      <c r="L219" s="87"/>
    </row>
    <row r="220" spans="1:12" ht="18" customHeight="1" x14ac:dyDescent="0.5">
      <c r="A220" s="87" t="s">
        <v>70</v>
      </c>
      <c r="B220" s="87" t="s">
        <v>71</v>
      </c>
      <c r="C220" s="85">
        <f>'Class Analysis'!G9</f>
        <v>3</v>
      </c>
      <c r="D220" s="85">
        <f>'Marks per Question (fill in)'!E64</f>
        <v>1</v>
      </c>
      <c r="E220" s="92">
        <f>Table2513[[#This Row],[Mark]]</f>
        <v>1</v>
      </c>
      <c r="F220" s="87"/>
      <c r="G220" s="87" t="s">
        <v>70</v>
      </c>
      <c r="H220" s="87" t="s">
        <v>71</v>
      </c>
      <c r="I220" s="85">
        <f>'Class Analysis'!G9</f>
        <v>3</v>
      </c>
      <c r="J220" s="85">
        <f>'Marks per Question (fill in)'!K64</f>
        <v>3</v>
      </c>
      <c r="K220" s="92">
        <f>Table24614[[#This Row],[Mark]]</f>
        <v>3</v>
      </c>
      <c r="L220" s="87"/>
    </row>
    <row r="221" spans="1:12" ht="18" customHeight="1" x14ac:dyDescent="0.5">
      <c r="A221" s="87" t="s">
        <v>72</v>
      </c>
      <c r="B221" s="87" t="s">
        <v>73</v>
      </c>
      <c r="C221" s="85">
        <f>'Class Analysis'!G10</f>
        <v>4</v>
      </c>
      <c r="D221" s="85">
        <f>'Marks per Question (fill in)'!E65</f>
        <v>1</v>
      </c>
      <c r="E221" s="92">
        <f>Table2513[[#This Row],[Mark]]</f>
        <v>1</v>
      </c>
      <c r="F221" s="87"/>
      <c r="G221" s="87" t="s">
        <v>72</v>
      </c>
      <c r="H221" s="87" t="s">
        <v>73</v>
      </c>
      <c r="I221" s="85">
        <f>'Class Analysis'!G10</f>
        <v>4</v>
      </c>
      <c r="J221" s="85">
        <f>'Marks per Question (fill in)'!K65</f>
        <v>1</v>
      </c>
      <c r="K221" s="92">
        <f>Table24614[[#This Row],[Mark]]</f>
        <v>1</v>
      </c>
      <c r="L221" s="87"/>
    </row>
    <row r="222" spans="1:12" ht="18" customHeight="1" x14ac:dyDescent="0.5">
      <c r="A222" s="87" t="s">
        <v>74</v>
      </c>
      <c r="B222" s="87"/>
      <c r="C222" s="85">
        <f>'Class Analysis'!G11</f>
        <v>4</v>
      </c>
      <c r="D222" s="85">
        <f>'Marks per Question (fill in)'!E66</f>
        <v>1</v>
      </c>
      <c r="E222" s="92">
        <f>Table2513[[#This Row],[Mark]]</f>
        <v>1</v>
      </c>
      <c r="F222" s="87"/>
      <c r="G222" s="87" t="s">
        <v>74</v>
      </c>
      <c r="H222" s="87"/>
      <c r="I222" s="85">
        <f>'Class Analysis'!G11</f>
        <v>4</v>
      </c>
      <c r="J222" s="85">
        <f>'Marks per Question (fill in)'!K66</f>
        <v>3</v>
      </c>
      <c r="K222" s="92">
        <f>Table24614[[#This Row],[Mark]]</f>
        <v>3</v>
      </c>
      <c r="L222" s="87"/>
    </row>
    <row r="223" spans="1:12" ht="18" customHeight="1" x14ac:dyDescent="0.5">
      <c r="A223" s="87" t="s">
        <v>75</v>
      </c>
      <c r="B223" s="87"/>
      <c r="C223" s="85">
        <f>'Class Analysis'!G12</f>
        <v>2</v>
      </c>
      <c r="D223" s="85">
        <f>'Marks per Question (fill in)'!E67</f>
        <v>1</v>
      </c>
      <c r="E223" s="92">
        <f>Table2513[[#This Row],[Mark]]</f>
        <v>1</v>
      </c>
      <c r="F223" s="87"/>
      <c r="G223" s="87" t="s">
        <v>75</v>
      </c>
      <c r="H223" s="87"/>
      <c r="I223" s="85">
        <f>'Class Analysis'!G12</f>
        <v>2</v>
      </c>
      <c r="J223" s="85">
        <f>'Marks per Question (fill in)'!K67</f>
        <v>1</v>
      </c>
      <c r="K223" s="92">
        <f>Table24614[[#This Row],[Mark]]</f>
        <v>1</v>
      </c>
      <c r="L223" s="87"/>
    </row>
    <row r="224" spans="1:12" ht="18" customHeight="1" x14ac:dyDescent="0.5">
      <c r="A224" s="87" t="s">
        <v>61</v>
      </c>
      <c r="B224" s="87"/>
      <c r="C224" s="85">
        <f>'Class Analysis'!G13</f>
        <v>4</v>
      </c>
      <c r="D224" s="85">
        <f>'Marks per Question (fill in)'!E68</f>
        <v>1</v>
      </c>
      <c r="E224" s="92">
        <f>Table2513[[#This Row],[Mark]]</f>
        <v>1</v>
      </c>
      <c r="F224" s="87"/>
      <c r="G224" s="87" t="s">
        <v>61</v>
      </c>
      <c r="H224" s="87"/>
      <c r="I224" s="85">
        <f>'Class Analysis'!G13</f>
        <v>4</v>
      </c>
      <c r="J224" s="85">
        <f>'Marks per Question (fill in)'!K68</f>
        <v>1</v>
      </c>
      <c r="K224" s="92">
        <f>Table24614[[#This Row],[Mark]]</f>
        <v>1</v>
      </c>
      <c r="L224" s="87"/>
    </row>
    <row r="225" spans="1:12" ht="18" customHeight="1" x14ac:dyDescent="0.5">
      <c r="A225" s="87" t="s">
        <v>76</v>
      </c>
      <c r="B225" s="87" t="s">
        <v>77</v>
      </c>
      <c r="C225" s="85">
        <f>'Class Analysis'!G14</f>
        <v>5</v>
      </c>
      <c r="D225" s="85">
        <f>'Marks per Question (fill in)'!E69</f>
        <v>0</v>
      </c>
      <c r="E225" s="92">
        <f>Table2513[[#This Row],[Mark]]</f>
        <v>0</v>
      </c>
      <c r="F225" s="87"/>
      <c r="G225" s="87" t="s">
        <v>76</v>
      </c>
      <c r="H225" s="87" t="s">
        <v>77</v>
      </c>
      <c r="I225" s="85">
        <f>'Class Analysis'!G14</f>
        <v>5</v>
      </c>
      <c r="J225" s="85">
        <f>'Marks per Question (fill in)'!K69</f>
        <v>2</v>
      </c>
      <c r="K225" s="92">
        <f>Table24614[[#This Row],[Mark]]</f>
        <v>2</v>
      </c>
      <c r="L225" s="87"/>
    </row>
    <row r="226" spans="1:12" ht="18" customHeight="1" x14ac:dyDescent="0.5">
      <c r="A226" s="87" t="s">
        <v>77</v>
      </c>
      <c r="B226" s="87" t="s">
        <v>78</v>
      </c>
      <c r="C226" s="85">
        <f>'Class Analysis'!G15</f>
        <v>5</v>
      </c>
      <c r="D226" s="85">
        <f>'Marks per Question (fill in)'!E70</f>
        <v>1</v>
      </c>
      <c r="E226" s="92">
        <f>Table2513[[#This Row],[Mark]]</f>
        <v>1</v>
      </c>
      <c r="F226" s="87"/>
      <c r="G226" s="87" t="s">
        <v>77</v>
      </c>
      <c r="H226" s="87" t="s">
        <v>78</v>
      </c>
      <c r="I226" s="85">
        <f>'Class Analysis'!G15</f>
        <v>5</v>
      </c>
      <c r="J226" s="85">
        <f>'Marks per Question (fill in)'!K70</f>
        <v>1</v>
      </c>
      <c r="K226" s="92">
        <f>Table24614[[#This Row],[Mark]]</f>
        <v>1</v>
      </c>
      <c r="L226" s="87"/>
    </row>
    <row r="227" spans="1:12" ht="18" customHeight="1" x14ac:dyDescent="0.5">
      <c r="A227" s="87" t="s">
        <v>79</v>
      </c>
      <c r="B227" s="87"/>
      <c r="C227" s="85">
        <f>'Class Analysis'!G16</f>
        <v>3</v>
      </c>
      <c r="D227" s="85">
        <f>'Marks per Question (fill in)'!E71</f>
        <v>1</v>
      </c>
      <c r="E227" s="92">
        <f>Table2513[[#This Row],[Mark]]</f>
        <v>1</v>
      </c>
      <c r="F227" s="87"/>
      <c r="G227" s="87" t="s">
        <v>79</v>
      </c>
      <c r="H227" s="87"/>
      <c r="I227" s="85">
        <f>'Class Analysis'!G16</f>
        <v>3</v>
      </c>
      <c r="J227" s="85">
        <f>'Marks per Question (fill in)'!K71</f>
        <v>1</v>
      </c>
      <c r="K227" s="92">
        <f>Table24614[[#This Row],[Mark]]</f>
        <v>1</v>
      </c>
      <c r="L227" s="87"/>
    </row>
    <row r="228" spans="1:12" ht="18" customHeight="1" x14ac:dyDescent="0.5">
      <c r="A228" s="87" t="s">
        <v>80</v>
      </c>
      <c r="B228" s="87" t="s">
        <v>81</v>
      </c>
      <c r="C228" s="85">
        <f>'Class Analysis'!G17</f>
        <v>7</v>
      </c>
      <c r="D228" s="85">
        <f>'Marks per Question (fill in)'!E72</f>
        <v>2</v>
      </c>
      <c r="E228" s="92">
        <f>Table2513[[#This Row],[Mark]]</f>
        <v>2</v>
      </c>
      <c r="F228" s="87"/>
      <c r="G228" s="87" t="s">
        <v>80</v>
      </c>
      <c r="H228" s="87" t="s">
        <v>81</v>
      </c>
      <c r="I228" s="85">
        <f>'Class Analysis'!G17</f>
        <v>7</v>
      </c>
      <c r="J228" s="85">
        <f>'Marks per Question (fill in)'!K72</f>
        <v>2</v>
      </c>
      <c r="K228" s="92">
        <f>Table24614[[#This Row],[Mark]]</f>
        <v>2</v>
      </c>
      <c r="L228" s="87"/>
    </row>
    <row r="229" spans="1:12" ht="18" customHeight="1" x14ac:dyDescent="0.5">
      <c r="A229" s="87" t="s">
        <v>82</v>
      </c>
      <c r="B229" s="87" t="s">
        <v>83</v>
      </c>
      <c r="C229" s="85">
        <f>'Class Analysis'!G18</f>
        <v>6</v>
      </c>
      <c r="D229" s="85">
        <f>'Marks per Question (fill in)'!E73</f>
        <v>1</v>
      </c>
      <c r="E229" s="92">
        <f>Table2513[[#This Row],[Mark]]</f>
        <v>1</v>
      </c>
      <c r="F229" s="87"/>
      <c r="G229" s="87" t="s">
        <v>82</v>
      </c>
      <c r="H229" s="87" t="s">
        <v>83</v>
      </c>
      <c r="I229" s="85">
        <f>'Class Analysis'!G18</f>
        <v>6</v>
      </c>
      <c r="J229" s="85">
        <f>'Marks per Question (fill in)'!K73</f>
        <v>4</v>
      </c>
      <c r="K229" s="92">
        <f>Table24614[[#This Row],[Mark]]</f>
        <v>4</v>
      </c>
      <c r="L229" s="87"/>
    </row>
    <row r="230" spans="1:12" ht="18" customHeight="1" x14ac:dyDescent="0.5">
      <c r="A230" s="87" t="s">
        <v>84</v>
      </c>
      <c r="B230" s="87"/>
      <c r="C230" s="85">
        <f>'Class Analysis'!G19</f>
        <v>3</v>
      </c>
      <c r="D230" s="85">
        <f>'Marks per Question (fill in)'!E74</f>
        <v>3</v>
      </c>
      <c r="E230" s="92">
        <f>Table2513[[#This Row],[Mark]]</f>
        <v>3</v>
      </c>
      <c r="F230" s="87"/>
      <c r="G230" s="87" t="s">
        <v>84</v>
      </c>
      <c r="H230" s="87"/>
      <c r="I230" s="85">
        <f>'Class Analysis'!G19</f>
        <v>3</v>
      </c>
      <c r="J230" s="85">
        <f>'Marks per Question (fill in)'!K74</f>
        <v>1</v>
      </c>
      <c r="K230" s="92">
        <f>Table24614[[#This Row],[Mark]]</f>
        <v>1</v>
      </c>
      <c r="L230" s="87"/>
    </row>
    <row r="231" spans="1:12" ht="18" customHeight="1" x14ac:dyDescent="0.5">
      <c r="A231" s="87" t="s">
        <v>98</v>
      </c>
      <c r="B231" s="87"/>
      <c r="C231" s="85">
        <f>'Class Analysis'!G20</f>
        <v>5</v>
      </c>
      <c r="D231" s="85">
        <f>'Marks per Question (fill in)'!E75</f>
        <v>3</v>
      </c>
      <c r="E231" s="92">
        <f>Table2513[[#This Row],[Mark]]</f>
        <v>3</v>
      </c>
      <c r="F231" s="87"/>
      <c r="G231" s="87" t="s">
        <v>98</v>
      </c>
      <c r="H231" s="87"/>
      <c r="I231" s="85">
        <f>'Class Analysis'!G20</f>
        <v>5</v>
      </c>
      <c r="J231" s="85">
        <f>'Marks per Question (fill in)'!K75</f>
        <v>3</v>
      </c>
      <c r="K231" s="92">
        <f>Table24614[[#This Row],[Mark]]</f>
        <v>3</v>
      </c>
      <c r="L231" s="87"/>
    </row>
    <row r="232" spans="1:12" ht="18" customHeight="1" x14ac:dyDescent="0.5">
      <c r="A232" s="87" t="s">
        <v>86</v>
      </c>
      <c r="B232" s="87"/>
      <c r="C232" s="85">
        <f>'Class Analysis'!G21</f>
        <v>5</v>
      </c>
      <c r="D232" s="85">
        <f>'Marks per Question (fill in)'!E76</f>
        <v>3</v>
      </c>
      <c r="E232" s="92">
        <f>Table2513[[#This Row],[Mark]]</f>
        <v>3</v>
      </c>
      <c r="F232" s="87"/>
      <c r="G232" s="87" t="s">
        <v>86</v>
      </c>
      <c r="H232" s="87"/>
      <c r="I232" s="85">
        <f>'Class Analysis'!G21</f>
        <v>5</v>
      </c>
      <c r="J232" s="85">
        <f>'Marks per Question (fill in)'!K76</f>
        <v>1</v>
      </c>
      <c r="K232" s="92">
        <f>Table24614[[#This Row],[Mark]]</f>
        <v>1</v>
      </c>
      <c r="L232" s="87"/>
    </row>
    <row r="233" spans="1:12" ht="18" customHeight="1" x14ac:dyDescent="0.5">
      <c r="A233" s="87" t="s">
        <v>87</v>
      </c>
      <c r="B233" s="87"/>
      <c r="C233" s="85">
        <f>'Class Analysis'!G22</f>
        <v>6</v>
      </c>
      <c r="D233" s="85">
        <f>'Marks per Question (fill in)'!E77</f>
        <v>5</v>
      </c>
      <c r="E233" s="92">
        <f>Table2513[[#This Row],[Mark]]</f>
        <v>5</v>
      </c>
      <c r="F233" s="87"/>
      <c r="G233" s="87" t="s">
        <v>87</v>
      </c>
      <c r="H233" s="87"/>
      <c r="I233" s="85">
        <f>'Class Analysis'!G22</f>
        <v>6</v>
      </c>
      <c r="J233" s="85">
        <f>'Marks per Question (fill in)'!K77</f>
        <v>3</v>
      </c>
      <c r="K233" s="92">
        <f>Table24614[[#This Row],[Mark]]</f>
        <v>3</v>
      </c>
      <c r="L233" s="87"/>
    </row>
    <row r="234" spans="1:12" ht="18" customHeight="1" x14ac:dyDescent="0.5">
      <c r="A234" s="87" t="s">
        <v>88</v>
      </c>
      <c r="B234" s="87"/>
      <c r="C234" s="85">
        <f>'Class Analysis'!G23</f>
        <v>3</v>
      </c>
      <c r="D234" s="85">
        <f>'Marks per Question (fill in)'!E78</f>
        <v>3</v>
      </c>
      <c r="E234" s="92">
        <f>Table2513[[#This Row],[Mark]]</f>
        <v>3</v>
      </c>
      <c r="F234" s="87"/>
      <c r="G234" s="87" t="s">
        <v>88</v>
      </c>
      <c r="H234" s="87"/>
      <c r="I234" s="85">
        <f>'Class Analysis'!G23</f>
        <v>3</v>
      </c>
      <c r="J234" s="85">
        <f>'Marks per Question (fill in)'!K78</f>
        <v>0</v>
      </c>
      <c r="K234" s="92">
        <f>Table24614[[#This Row],[Mark]]</f>
        <v>0</v>
      </c>
      <c r="L234" s="87"/>
    </row>
    <row r="235" spans="1:12" ht="18" customHeight="1" x14ac:dyDescent="0.5">
      <c r="A235" s="87" t="s">
        <v>89</v>
      </c>
      <c r="B235" s="87"/>
      <c r="C235" s="85">
        <f>'Class Analysis'!G24</f>
        <v>4</v>
      </c>
      <c r="D235" s="85">
        <f>'Marks per Question (fill in)'!E79</f>
        <v>3</v>
      </c>
      <c r="E235" s="92">
        <f>Table2513[[#This Row],[Mark]]</f>
        <v>3</v>
      </c>
      <c r="F235" s="87"/>
      <c r="G235" s="87" t="s">
        <v>89</v>
      </c>
      <c r="H235" s="87"/>
      <c r="I235" s="85">
        <f>'Class Analysis'!G24</f>
        <v>4</v>
      </c>
      <c r="J235" s="85">
        <f>'Marks per Question (fill in)'!K79</f>
        <v>3</v>
      </c>
      <c r="K235" s="92">
        <f>Table24614[[#This Row],[Mark]]</f>
        <v>3</v>
      </c>
      <c r="L235" s="87"/>
    </row>
    <row r="236" spans="1:12" ht="18" customHeight="1" x14ac:dyDescent="0.5">
      <c r="A236" s="87" t="s">
        <v>90</v>
      </c>
      <c r="B236" s="87"/>
      <c r="C236" s="85">
        <f>'Class Analysis'!G25</f>
        <v>3</v>
      </c>
      <c r="D236" s="85">
        <f>'Marks per Question (fill in)'!E80</f>
        <v>2</v>
      </c>
      <c r="E236" s="92">
        <f>Table2513[[#This Row],[Mark]]</f>
        <v>2</v>
      </c>
      <c r="F236" s="87"/>
      <c r="G236" s="87" t="s">
        <v>90</v>
      </c>
      <c r="H236" s="87"/>
      <c r="I236" s="85">
        <f>'Class Analysis'!G25</f>
        <v>3</v>
      </c>
      <c r="J236" s="85">
        <f>'Marks per Question (fill in)'!K80</f>
        <v>2</v>
      </c>
      <c r="K236" s="92">
        <f>Table24614[[#This Row],[Mark]]</f>
        <v>2</v>
      </c>
      <c r="L236" s="87"/>
    </row>
    <row r="237" spans="1:12" ht="18" customHeight="1" x14ac:dyDescent="0.5">
      <c r="A237" s="87" t="s">
        <v>63</v>
      </c>
      <c r="B237" s="87" t="s">
        <v>91</v>
      </c>
      <c r="C237" s="85">
        <f>'Class Analysis'!G26</f>
        <v>4</v>
      </c>
      <c r="D237" s="85">
        <f>'Marks per Question (fill in)'!E81</f>
        <v>1</v>
      </c>
      <c r="E237" s="92">
        <f>Table2513[[#This Row],[Mark]]</f>
        <v>1</v>
      </c>
      <c r="F237" s="87"/>
      <c r="G237" s="87" t="s">
        <v>63</v>
      </c>
      <c r="H237" s="87" t="s">
        <v>91</v>
      </c>
      <c r="I237" s="85">
        <f>'Class Analysis'!G26</f>
        <v>4</v>
      </c>
      <c r="J237" s="85">
        <f>'Marks per Question (fill in)'!K81</f>
        <v>1</v>
      </c>
      <c r="K237" s="92">
        <f>Table24614[[#This Row],[Mark]]</f>
        <v>1</v>
      </c>
      <c r="L237" s="87"/>
    </row>
    <row r="238" spans="1:12" ht="18" customHeight="1" x14ac:dyDescent="0.5">
      <c r="A238" s="87" t="s">
        <v>92</v>
      </c>
      <c r="B238" s="87" t="s">
        <v>93</v>
      </c>
      <c r="C238" s="85">
        <f>'Class Analysis'!G27</f>
        <v>4</v>
      </c>
      <c r="D238" s="85">
        <f>'Marks per Question (fill in)'!E82</f>
        <v>1</v>
      </c>
      <c r="E238" s="92">
        <f>Table2513[[#This Row],[Mark]]</f>
        <v>1</v>
      </c>
      <c r="F238" s="87"/>
      <c r="G238" s="87" t="s">
        <v>92</v>
      </c>
      <c r="H238" s="87" t="s">
        <v>93</v>
      </c>
      <c r="I238" s="85">
        <f>'Class Analysis'!G27</f>
        <v>4</v>
      </c>
      <c r="J238" s="85">
        <f>'Marks per Question (fill in)'!K82</f>
        <v>0</v>
      </c>
      <c r="K238" s="92">
        <f>Table24614[[#This Row],[Mark]]</f>
        <v>0</v>
      </c>
      <c r="L238" s="87"/>
    </row>
    <row r="239" spans="1:12" ht="18" customHeight="1" x14ac:dyDescent="0.5">
      <c r="A239" s="87" t="s">
        <v>64</v>
      </c>
      <c r="B239" s="87" t="s">
        <v>94</v>
      </c>
      <c r="C239" s="85">
        <f>'Class Analysis'!G28</f>
        <v>5</v>
      </c>
      <c r="D239" s="85">
        <f>'Marks per Question (fill in)'!E83</f>
        <v>1</v>
      </c>
      <c r="E239" s="92">
        <f>Table2513[[#This Row],[Mark]]</f>
        <v>1</v>
      </c>
      <c r="F239" s="87"/>
      <c r="G239" s="87" t="s">
        <v>64</v>
      </c>
      <c r="H239" s="87" t="s">
        <v>94</v>
      </c>
      <c r="I239" s="85">
        <f>'Class Analysis'!G28</f>
        <v>5</v>
      </c>
      <c r="J239" s="85">
        <f>'Marks per Question (fill in)'!K83</f>
        <v>4</v>
      </c>
      <c r="K239" s="92">
        <f>Table24614[[#This Row],[Mark]]</f>
        <v>4</v>
      </c>
      <c r="L239" s="87"/>
    </row>
    <row r="240" spans="1:12" ht="18" customHeight="1" x14ac:dyDescent="0.5">
      <c r="A240" s="87" t="s">
        <v>95</v>
      </c>
      <c r="B240" s="87"/>
      <c r="C240" s="85">
        <f>'Class Analysis'!G29</f>
        <v>4</v>
      </c>
      <c r="D240" s="85">
        <f>'Marks per Question (fill in)'!E84</f>
        <v>1</v>
      </c>
      <c r="E240" s="92">
        <f>Table2513[[#This Row],[Mark]]</f>
        <v>1</v>
      </c>
      <c r="F240" s="87"/>
      <c r="G240" s="87" t="s">
        <v>95</v>
      </c>
      <c r="H240" s="87"/>
      <c r="I240" s="85">
        <f>'Class Analysis'!G29</f>
        <v>4</v>
      </c>
      <c r="J240" s="85">
        <f>'Marks per Question (fill in)'!K84</f>
        <v>1</v>
      </c>
      <c r="K240" s="92">
        <f>Table24614[[#This Row],[Mark]]</f>
        <v>1</v>
      </c>
      <c r="L240" s="87"/>
    </row>
    <row r="241" spans="1:12" ht="18" customHeight="1" x14ac:dyDescent="0.5">
      <c r="A241" s="87" t="s">
        <v>96</v>
      </c>
      <c r="B241" s="87" t="s">
        <v>97</v>
      </c>
      <c r="C241" s="85">
        <f>'Class Analysis'!G30</f>
        <v>4</v>
      </c>
      <c r="D241" s="85">
        <f>'Marks per Question (fill in)'!E85</f>
        <v>3</v>
      </c>
      <c r="E241" s="92">
        <f>Table2513[[#This Row],[Mark]]</f>
        <v>3</v>
      </c>
      <c r="F241" s="87"/>
      <c r="G241" s="87" t="s">
        <v>96</v>
      </c>
      <c r="H241" s="87" t="s">
        <v>97</v>
      </c>
      <c r="I241" s="85">
        <f>'Class Analysis'!G30</f>
        <v>4</v>
      </c>
      <c r="J241" s="85">
        <f>'Marks per Question (fill in)'!K85</f>
        <v>1</v>
      </c>
      <c r="K241" s="92">
        <f>Table24614[[#This Row],[Mark]]</f>
        <v>1</v>
      </c>
      <c r="L241" s="87"/>
    </row>
    <row r="242" spans="1:12" s="81" customFormat="1" ht="8" customHeight="1" x14ac:dyDescent="0.35">
      <c r="C242" s="82"/>
      <c r="D242" s="82"/>
    </row>
    <row r="243" spans="1:12" s="81" customFormat="1" ht="18" customHeight="1" x14ac:dyDescent="0.35">
      <c r="B243" s="114" t="s">
        <v>62</v>
      </c>
      <c r="C243" s="113" t="e" vm="1">
        <v>#VALUE!</v>
      </c>
      <c r="D243" s="113"/>
      <c r="E243" s="82"/>
      <c r="H243" s="114" t="s">
        <v>62</v>
      </c>
      <c r="I243" s="113" t="e" vm="1">
        <v>#VALUE!</v>
      </c>
      <c r="J243" s="113"/>
    </row>
    <row r="244" spans="1:12" s="81" customFormat="1" ht="18" customHeight="1" x14ac:dyDescent="0.35">
      <c r="A244" s="82"/>
      <c r="B244" s="114"/>
      <c r="C244" s="113"/>
      <c r="D244" s="113"/>
      <c r="E244" s="82"/>
      <c r="H244" s="114"/>
      <c r="I244" s="113"/>
      <c r="J244" s="113"/>
    </row>
    <row r="245" spans="1:12" s="81" customFormat="1" ht="18" customHeight="1" x14ac:dyDescent="0.35">
      <c r="B245" s="114"/>
      <c r="C245" s="113"/>
      <c r="D245" s="113"/>
      <c r="E245" s="82"/>
      <c r="H245" s="114"/>
      <c r="I245" s="113"/>
      <c r="J245" s="113"/>
    </row>
    <row r="246" spans="1:12" s="81" customFormat="1" ht="18" customHeight="1" x14ac:dyDescent="0.35">
      <c r="B246" s="114"/>
      <c r="C246" s="113"/>
      <c r="D246" s="113"/>
      <c r="E246" s="82"/>
      <c r="H246" s="114"/>
      <c r="I246" s="113"/>
      <c r="J246" s="113"/>
    </row>
    <row r="247" spans="1:12" s="81" customFormat="1" ht="18" customHeight="1" x14ac:dyDescent="0.35">
      <c r="B247" s="89"/>
      <c r="C247" s="82"/>
      <c r="D247" s="82"/>
      <c r="E247" s="82"/>
      <c r="H247" s="89"/>
      <c r="I247" s="82"/>
      <c r="J247" s="82"/>
    </row>
    <row r="248" spans="1:12" s="81" customFormat="1" ht="18" customHeight="1" x14ac:dyDescent="0.35">
      <c r="B248" s="89"/>
      <c r="C248" s="82"/>
      <c r="D248" s="82"/>
      <c r="E248" s="82"/>
      <c r="H248" s="89"/>
      <c r="I248" s="82"/>
      <c r="J248" s="82"/>
    </row>
    <row r="249" spans="1:12" s="81" customFormat="1" ht="18" customHeight="1" x14ac:dyDescent="0.35">
      <c r="B249" s="89"/>
      <c r="C249" s="82"/>
      <c r="D249" s="82"/>
      <c r="E249" s="82"/>
      <c r="H249" s="89"/>
      <c r="I249" s="82"/>
      <c r="J249" s="82"/>
    </row>
    <row r="250" spans="1:12" s="81" customFormat="1" ht="18" customHeight="1" x14ac:dyDescent="0.35">
      <c r="B250" s="89"/>
      <c r="C250" s="82"/>
      <c r="D250" s="82"/>
      <c r="E250" s="82"/>
      <c r="H250" s="89"/>
      <c r="I250" s="82"/>
      <c r="J250" s="82"/>
    </row>
    <row r="251" spans="1:12" s="81" customFormat="1" ht="18" customHeight="1" x14ac:dyDescent="0.35">
      <c r="B251" s="89"/>
      <c r="C251" s="82"/>
      <c r="D251" s="82"/>
      <c r="E251" s="82"/>
      <c r="H251" s="89"/>
      <c r="I251" s="82"/>
      <c r="J251" s="82"/>
    </row>
    <row r="252" spans="1:12" s="81" customFormat="1" ht="18" customHeight="1" x14ac:dyDescent="0.35">
      <c r="B252" s="89"/>
      <c r="C252" s="82"/>
      <c r="D252" s="82"/>
      <c r="E252" s="82"/>
      <c r="H252" s="89"/>
      <c r="I252" s="82"/>
      <c r="J252" s="82"/>
    </row>
    <row r="253" spans="1:12" s="81" customFormat="1" ht="18" customHeight="1" x14ac:dyDescent="0.35">
      <c r="C253" s="82"/>
      <c r="D253" s="82"/>
    </row>
    <row r="254" spans="1:12" s="81" customFormat="1" ht="18" customHeight="1" x14ac:dyDescent="0.35">
      <c r="C254" s="82"/>
      <c r="D254" s="82"/>
    </row>
    <row r="255" spans="1:12" s="81" customFormat="1" ht="8" customHeight="1" x14ac:dyDescent="0.35">
      <c r="C255" s="82"/>
      <c r="D255" s="82"/>
    </row>
    <row r="256" spans="1:12" ht="18" customHeight="1" x14ac:dyDescent="0.35">
      <c r="A256" s="86" t="str">
        <f>'Register (fill in)'!B15</f>
        <v>Student M</v>
      </c>
      <c r="C256" s="88"/>
      <c r="D256" s="88"/>
      <c r="E256" s="87" t="s">
        <v>6</v>
      </c>
      <c r="F256" s="87">
        <f>'Class Analysis'!T5</f>
        <v>73</v>
      </c>
      <c r="G256" s="86" t="str">
        <f>'Register (fill in)'!B16</f>
        <v>Student N</v>
      </c>
      <c r="K256" s="87" t="s">
        <v>6</v>
      </c>
      <c r="L256" s="87">
        <f>'Class Analysis'!U5</f>
        <v>66</v>
      </c>
    </row>
    <row r="257" spans="1:12" ht="18" customHeight="1" x14ac:dyDescent="0.35">
      <c r="A257" s="91" t="s">
        <v>65</v>
      </c>
      <c r="C257" s="88"/>
      <c r="D257" s="88"/>
      <c r="E257" s="87" t="s">
        <v>5</v>
      </c>
      <c r="F257" s="87">
        <f>'Class Analysis'!T4</f>
        <v>8</v>
      </c>
      <c r="G257" s="91" t="s">
        <v>65</v>
      </c>
      <c r="K257" s="87" t="s">
        <v>5</v>
      </c>
      <c r="L257" s="87">
        <f>'Class Analysis'!U4</f>
        <v>7</v>
      </c>
    </row>
    <row r="258" spans="1:12" ht="8" customHeight="1" x14ac:dyDescent="0.35">
      <c r="I258" s="89"/>
      <c r="J258" s="89"/>
    </row>
    <row r="259" spans="1:12" ht="18" customHeight="1" x14ac:dyDescent="0.35">
      <c r="A259" s="83" t="s">
        <v>3</v>
      </c>
      <c r="B259" s="83" t="s">
        <v>4</v>
      </c>
      <c r="C259" s="84" t="s">
        <v>23</v>
      </c>
      <c r="D259" s="84" t="s">
        <v>6</v>
      </c>
      <c r="E259" s="83" t="s">
        <v>21</v>
      </c>
      <c r="F259" s="83" t="s">
        <v>22</v>
      </c>
      <c r="G259" s="83" t="s">
        <v>3</v>
      </c>
      <c r="H259" s="83" t="s">
        <v>4</v>
      </c>
      <c r="I259" s="84" t="s">
        <v>23</v>
      </c>
      <c r="J259" s="84" t="s">
        <v>6</v>
      </c>
      <c r="K259" s="83" t="s">
        <v>21</v>
      </c>
      <c r="L259" s="83" t="s">
        <v>22</v>
      </c>
    </row>
    <row r="260" spans="1:12" ht="18" customHeight="1" x14ac:dyDescent="0.5">
      <c r="A260" s="87" t="s">
        <v>67</v>
      </c>
      <c r="B260" s="87"/>
      <c r="C260" s="85">
        <f>'Class Analysis'!G7</f>
        <v>3</v>
      </c>
      <c r="D260" s="85">
        <f>'Marks per Question (fill in)'!P62</f>
        <v>3</v>
      </c>
      <c r="E260" s="92">
        <f>Table2515[[#This Row],[Mark]]</f>
        <v>3</v>
      </c>
      <c r="F260" s="87"/>
      <c r="G260" s="87" t="s">
        <v>67</v>
      </c>
      <c r="H260" s="87"/>
      <c r="I260" s="85">
        <f>'Class Analysis'!G7</f>
        <v>3</v>
      </c>
      <c r="J260" s="85">
        <f>'Marks per Question (fill in)'!U62</f>
        <v>0</v>
      </c>
      <c r="K260" s="92">
        <f>Table24616[[#This Row],[Mark]]</f>
        <v>0</v>
      </c>
      <c r="L260" s="87"/>
    </row>
    <row r="261" spans="1:12" ht="18" customHeight="1" x14ac:dyDescent="0.5">
      <c r="A261" s="87" t="s">
        <v>68</v>
      </c>
      <c r="B261" s="87" t="s">
        <v>69</v>
      </c>
      <c r="C261" s="85">
        <f>'Class Analysis'!G8</f>
        <v>4</v>
      </c>
      <c r="D261" s="85">
        <f>'Marks per Question (fill in)'!P63</f>
        <v>4</v>
      </c>
      <c r="E261" s="92">
        <f>Table2515[[#This Row],[Mark]]</f>
        <v>4</v>
      </c>
      <c r="F261" s="87"/>
      <c r="G261" s="87" t="s">
        <v>68</v>
      </c>
      <c r="H261" s="87" t="s">
        <v>69</v>
      </c>
      <c r="I261" s="85">
        <f>'Class Analysis'!G8</f>
        <v>4</v>
      </c>
      <c r="J261" s="85">
        <f>'Marks per Question (fill in)'!U63</f>
        <v>0</v>
      </c>
      <c r="K261" s="92">
        <f>Table24616[[#This Row],[Mark]]</f>
        <v>0</v>
      </c>
      <c r="L261" s="87"/>
    </row>
    <row r="262" spans="1:12" ht="18" customHeight="1" x14ac:dyDescent="0.5">
      <c r="A262" s="87" t="s">
        <v>70</v>
      </c>
      <c r="B262" s="87" t="s">
        <v>71</v>
      </c>
      <c r="C262" s="85">
        <f>'Class Analysis'!G9</f>
        <v>3</v>
      </c>
      <c r="D262" s="85">
        <f>'Marks per Question (fill in)'!P64</f>
        <v>3</v>
      </c>
      <c r="E262" s="92">
        <f>Table2515[[#This Row],[Mark]]</f>
        <v>3</v>
      </c>
      <c r="F262" s="87"/>
      <c r="G262" s="87" t="s">
        <v>70</v>
      </c>
      <c r="H262" s="87" t="s">
        <v>71</v>
      </c>
      <c r="I262" s="85">
        <f>'Class Analysis'!G9</f>
        <v>3</v>
      </c>
      <c r="J262" s="85">
        <f>'Marks per Question (fill in)'!U64</f>
        <v>0</v>
      </c>
      <c r="K262" s="92">
        <f>Table24616[[#This Row],[Mark]]</f>
        <v>0</v>
      </c>
      <c r="L262" s="87"/>
    </row>
    <row r="263" spans="1:12" ht="18" customHeight="1" x14ac:dyDescent="0.5">
      <c r="A263" s="87" t="s">
        <v>72</v>
      </c>
      <c r="B263" s="87" t="s">
        <v>73</v>
      </c>
      <c r="C263" s="85">
        <f>'Class Analysis'!G10</f>
        <v>4</v>
      </c>
      <c r="D263" s="85">
        <f>'Marks per Question (fill in)'!P65</f>
        <v>4</v>
      </c>
      <c r="E263" s="92">
        <f>Table2515[[#This Row],[Mark]]</f>
        <v>4</v>
      </c>
      <c r="F263" s="87"/>
      <c r="G263" s="87" t="s">
        <v>72</v>
      </c>
      <c r="H263" s="87" t="s">
        <v>73</v>
      </c>
      <c r="I263" s="85">
        <f>'Class Analysis'!G10</f>
        <v>4</v>
      </c>
      <c r="J263" s="85">
        <f>'Marks per Question (fill in)'!U65</f>
        <v>1</v>
      </c>
      <c r="K263" s="92">
        <f>Table24616[[#This Row],[Mark]]</f>
        <v>1</v>
      </c>
      <c r="L263" s="87"/>
    </row>
    <row r="264" spans="1:12" ht="18" customHeight="1" x14ac:dyDescent="0.5">
      <c r="A264" s="87" t="s">
        <v>74</v>
      </c>
      <c r="B264" s="87"/>
      <c r="C264" s="85">
        <f>'Class Analysis'!G11</f>
        <v>4</v>
      </c>
      <c r="D264" s="85">
        <f>'Marks per Question (fill in)'!P66</f>
        <v>4</v>
      </c>
      <c r="E264" s="92">
        <f>Table2515[[#This Row],[Mark]]</f>
        <v>4</v>
      </c>
      <c r="F264" s="87"/>
      <c r="G264" s="87" t="s">
        <v>74</v>
      </c>
      <c r="H264" s="87"/>
      <c r="I264" s="85">
        <f>'Class Analysis'!G11</f>
        <v>4</v>
      </c>
      <c r="J264" s="85">
        <f>'Marks per Question (fill in)'!U66</f>
        <v>3</v>
      </c>
      <c r="K264" s="92">
        <f>Table24616[[#This Row],[Mark]]</f>
        <v>3</v>
      </c>
      <c r="L264" s="87"/>
    </row>
    <row r="265" spans="1:12" ht="18" customHeight="1" x14ac:dyDescent="0.5">
      <c r="A265" s="87" t="s">
        <v>75</v>
      </c>
      <c r="B265" s="87"/>
      <c r="C265" s="85">
        <f>'Class Analysis'!G12</f>
        <v>2</v>
      </c>
      <c r="D265" s="85">
        <f>'Marks per Question (fill in)'!P67</f>
        <v>2</v>
      </c>
      <c r="E265" s="92">
        <f>Table2515[[#This Row],[Mark]]</f>
        <v>2</v>
      </c>
      <c r="F265" s="87"/>
      <c r="G265" s="87" t="s">
        <v>75</v>
      </c>
      <c r="H265" s="87"/>
      <c r="I265" s="85">
        <f>'Class Analysis'!G12</f>
        <v>2</v>
      </c>
      <c r="J265" s="85">
        <f>'Marks per Question (fill in)'!U67</f>
        <v>2</v>
      </c>
      <c r="K265" s="92">
        <f>Table24616[[#This Row],[Mark]]</f>
        <v>2</v>
      </c>
      <c r="L265" s="87"/>
    </row>
    <row r="266" spans="1:12" ht="18" customHeight="1" x14ac:dyDescent="0.5">
      <c r="A266" s="87" t="s">
        <v>61</v>
      </c>
      <c r="B266" s="87"/>
      <c r="C266" s="85">
        <f>'Class Analysis'!G13</f>
        <v>4</v>
      </c>
      <c r="D266" s="85">
        <f>'Marks per Question (fill in)'!P68</f>
        <v>1</v>
      </c>
      <c r="E266" s="92">
        <f>Table2515[[#This Row],[Mark]]</f>
        <v>1</v>
      </c>
      <c r="F266" s="87"/>
      <c r="G266" s="87" t="s">
        <v>61</v>
      </c>
      <c r="H266" s="87"/>
      <c r="I266" s="85">
        <f>'Class Analysis'!G13</f>
        <v>4</v>
      </c>
      <c r="J266" s="85">
        <f>'Marks per Question (fill in)'!U68</f>
        <v>1</v>
      </c>
      <c r="K266" s="92">
        <f>Table24616[[#This Row],[Mark]]</f>
        <v>1</v>
      </c>
      <c r="L266" s="87"/>
    </row>
    <row r="267" spans="1:12" ht="18" customHeight="1" x14ac:dyDescent="0.5">
      <c r="A267" s="87" t="s">
        <v>76</v>
      </c>
      <c r="B267" s="87" t="s">
        <v>77</v>
      </c>
      <c r="C267" s="85">
        <f>'Class Analysis'!G14</f>
        <v>5</v>
      </c>
      <c r="D267" s="85">
        <f>'Marks per Question (fill in)'!P69</f>
        <v>5</v>
      </c>
      <c r="E267" s="92">
        <f>Table2515[[#This Row],[Mark]]</f>
        <v>5</v>
      </c>
      <c r="F267" s="87"/>
      <c r="G267" s="87" t="s">
        <v>76</v>
      </c>
      <c r="H267" s="87" t="s">
        <v>77</v>
      </c>
      <c r="I267" s="85">
        <f>'Class Analysis'!G14</f>
        <v>5</v>
      </c>
      <c r="J267" s="85">
        <f>'Marks per Question (fill in)'!U69</f>
        <v>5</v>
      </c>
      <c r="K267" s="92">
        <f>Table24616[[#This Row],[Mark]]</f>
        <v>5</v>
      </c>
      <c r="L267" s="87"/>
    </row>
    <row r="268" spans="1:12" ht="18" customHeight="1" x14ac:dyDescent="0.5">
      <c r="A268" s="87" t="s">
        <v>77</v>
      </c>
      <c r="B268" s="87" t="s">
        <v>78</v>
      </c>
      <c r="C268" s="85">
        <f>'Class Analysis'!G15</f>
        <v>5</v>
      </c>
      <c r="D268" s="85">
        <f>'Marks per Question (fill in)'!P70</f>
        <v>1</v>
      </c>
      <c r="E268" s="92">
        <f>Table2515[[#This Row],[Mark]]</f>
        <v>1</v>
      </c>
      <c r="F268" s="87"/>
      <c r="G268" s="87" t="s">
        <v>77</v>
      </c>
      <c r="H268" s="87" t="s">
        <v>78</v>
      </c>
      <c r="I268" s="85">
        <f>'Class Analysis'!G15</f>
        <v>5</v>
      </c>
      <c r="J268" s="85">
        <f>'Marks per Question (fill in)'!U70</f>
        <v>1</v>
      </c>
      <c r="K268" s="92">
        <f>Table24616[[#This Row],[Mark]]</f>
        <v>1</v>
      </c>
      <c r="L268" s="87"/>
    </row>
    <row r="269" spans="1:12" ht="18" customHeight="1" x14ac:dyDescent="0.5">
      <c r="A269" s="87" t="s">
        <v>79</v>
      </c>
      <c r="B269" s="87"/>
      <c r="C269" s="85">
        <f>'Class Analysis'!G16</f>
        <v>3</v>
      </c>
      <c r="D269" s="85">
        <f>'Marks per Question (fill in)'!P71</f>
        <v>3</v>
      </c>
      <c r="E269" s="92">
        <f>Table2515[[#This Row],[Mark]]</f>
        <v>3</v>
      </c>
      <c r="F269" s="87"/>
      <c r="G269" s="87" t="s">
        <v>79</v>
      </c>
      <c r="H269" s="87"/>
      <c r="I269" s="85">
        <f>'Class Analysis'!G16</f>
        <v>3</v>
      </c>
      <c r="J269" s="85">
        <f>'Marks per Question (fill in)'!U71</f>
        <v>3</v>
      </c>
      <c r="K269" s="92">
        <f>Table24616[[#This Row],[Mark]]</f>
        <v>3</v>
      </c>
      <c r="L269" s="87"/>
    </row>
    <row r="270" spans="1:12" ht="18" customHeight="1" x14ac:dyDescent="0.5">
      <c r="A270" s="87" t="s">
        <v>80</v>
      </c>
      <c r="B270" s="87" t="s">
        <v>81</v>
      </c>
      <c r="C270" s="85">
        <f>'Class Analysis'!G17</f>
        <v>7</v>
      </c>
      <c r="D270" s="85">
        <f>'Marks per Question (fill in)'!P72</f>
        <v>7</v>
      </c>
      <c r="E270" s="92">
        <f>Table2515[[#This Row],[Mark]]</f>
        <v>7</v>
      </c>
      <c r="F270" s="87"/>
      <c r="G270" s="87" t="s">
        <v>80</v>
      </c>
      <c r="H270" s="87" t="s">
        <v>81</v>
      </c>
      <c r="I270" s="85">
        <f>'Class Analysis'!G17</f>
        <v>7</v>
      </c>
      <c r="J270" s="85">
        <f>'Marks per Question (fill in)'!U72</f>
        <v>2</v>
      </c>
      <c r="K270" s="92">
        <f>Table24616[[#This Row],[Mark]]</f>
        <v>2</v>
      </c>
      <c r="L270" s="87"/>
    </row>
    <row r="271" spans="1:12" ht="18" customHeight="1" x14ac:dyDescent="0.5">
      <c r="A271" s="87" t="s">
        <v>82</v>
      </c>
      <c r="B271" s="87" t="s">
        <v>83</v>
      </c>
      <c r="C271" s="85">
        <f>'Class Analysis'!G18</f>
        <v>6</v>
      </c>
      <c r="D271" s="85">
        <f>'Marks per Question (fill in)'!P73</f>
        <v>4</v>
      </c>
      <c r="E271" s="92">
        <f>Table2515[[#This Row],[Mark]]</f>
        <v>4</v>
      </c>
      <c r="F271" s="87"/>
      <c r="G271" s="87" t="s">
        <v>82</v>
      </c>
      <c r="H271" s="87" t="s">
        <v>83</v>
      </c>
      <c r="I271" s="85">
        <f>'Class Analysis'!G18</f>
        <v>6</v>
      </c>
      <c r="J271" s="85">
        <f>'Marks per Question (fill in)'!U73</f>
        <v>6</v>
      </c>
      <c r="K271" s="92">
        <f>Table24616[[#This Row],[Mark]]</f>
        <v>6</v>
      </c>
      <c r="L271" s="87"/>
    </row>
    <row r="272" spans="1:12" ht="18" customHeight="1" x14ac:dyDescent="0.5">
      <c r="A272" s="87" t="s">
        <v>84</v>
      </c>
      <c r="B272" s="87"/>
      <c r="C272" s="85">
        <f>'Class Analysis'!G19</f>
        <v>3</v>
      </c>
      <c r="D272" s="85">
        <f>'Marks per Question (fill in)'!P74</f>
        <v>3</v>
      </c>
      <c r="E272" s="92">
        <f>Table2515[[#This Row],[Mark]]</f>
        <v>3</v>
      </c>
      <c r="F272" s="87"/>
      <c r="G272" s="87" t="s">
        <v>84</v>
      </c>
      <c r="H272" s="87"/>
      <c r="I272" s="85">
        <f>'Class Analysis'!G19</f>
        <v>3</v>
      </c>
      <c r="J272" s="85">
        <f>'Marks per Question (fill in)'!U74</f>
        <v>3</v>
      </c>
      <c r="K272" s="92">
        <f>Table24616[[#This Row],[Mark]]</f>
        <v>3</v>
      </c>
      <c r="L272" s="87"/>
    </row>
    <row r="273" spans="1:12" ht="18" customHeight="1" x14ac:dyDescent="0.5">
      <c r="A273" s="87" t="s">
        <v>98</v>
      </c>
      <c r="B273" s="87"/>
      <c r="C273" s="85">
        <f>'Class Analysis'!G20</f>
        <v>5</v>
      </c>
      <c r="D273" s="85">
        <f>'Marks per Question (fill in)'!P75</f>
        <v>3</v>
      </c>
      <c r="E273" s="92">
        <f>Table2515[[#This Row],[Mark]]</f>
        <v>3</v>
      </c>
      <c r="F273" s="87"/>
      <c r="G273" s="87" t="s">
        <v>98</v>
      </c>
      <c r="H273" s="87"/>
      <c r="I273" s="85">
        <f>'Class Analysis'!G20</f>
        <v>5</v>
      </c>
      <c r="J273" s="85">
        <f>'Marks per Question (fill in)'!U75</f>
        <v>3</v>
      </c>
      <c r="K273" s="92">
        <f>Table24616[[#This Row],[Mark]]</f>
        <v>3</v>
      </c>
      <c r="L273" s="87"/>
    </row>
    <row r="274" spans="1:12" ht="18" customHeight="1" x14ac:dyDescent="0.5">
      <c r="A274" s="87" t="s">
        <v>86</v>
      </c>
      <c r="B274" s="87"/>
      <c r="C274" s="85">
        <f>'Class Analysis'!G21</f>
        <v>5</v>
      </c>
      <c r="D274" s="85">
        <f>'Marks per Question (fill in)'!P76</f>
        <v>0</v>
      </c>
      <c r="E274" s="92">
        <f>Table2515[[#This Row],[Mark]]</f>
        <v>0</v>
      </c>
      <c r="F274" s="87"/>
      <c r="G274" s="87" t="s">
        <v>86</v>
      </c>
      <c r="H274" s="87"/>
      <c r="I274" s="85">
        <f>'Class Analysis'!G21</f>
        <v>5</v>
      </c>
      <c r="J274" s="85">
        <f>'Marks per Question (fill in)'!U76</f>
        <v>5</v>
      </c>
      <c r="K274" s="92">
        <f>Table24616[[#This Row],[Mark]]</f>
        <v>5</v>
      </c>
      <c r="L274" s="87"/>
    </row>
    <row r="275" spans="1:12" ht="18" customHeight="1" x14ac:dyDescent="0.5">
      <c r="A275" s="87" t="s">
        <v>87</v>
      </c>
      <c r="B275" s="87"/>
      <c r="C275" s="85">
        <f>'Class Analysis'!G22</f>
        <v>6</v>
      </c>
      <c r="D275" s="85">
        <f>'Marks per Question (fill in)'!P77</f>
        <v>6</v>
      </c>
      <c r="E275" s="92">
        <f>Table2515[[#This Row],[Mark]]</f>
        <v>6</v>
      </c>
      <c r="F275" s="87"/>
      <c r="G275" s="87" t="s">
        <v>87</v>
      </c>
      <c r="H275" s="87"/>
      <c r="I275" s="85">
        <f>'Class Analysis'!G22</f>
        <v>6</v>
      </c>
      <c r="J275" s="85">
        <f>'Marks per Question (fill in)'!U77</f>
        <v>6</v>
      </c>
      <c r="K275" s="92">
        <f>Table24616[[#This Row],[Mark]]</f>
        <v>6</v>
      </c>
      <c r="L275" s="87"/>
    </row>
    <row r="276" spans="1:12" ht="18" customHeight="1" x14ac:dyDescent="0.5">
      <c r="A276" s="87" t="s">
        <v>88</v>
      </c>
      <c r="B276" s="87"/>
      <c r="C276" s="85">
        <f>'Class Analysis'!G23</f>
        <v>3</v>
      </c>
      <c r="D276" s="85">
        <f>'Marks per Question (fill in)'!P78</f>
        <v>2</v>
      </c>
      <c r="E276" s="92">
        <f>Table2515[[#This Row],[Mark]]</f>
        <v>2</v>
      </c>
      <c r="F276" s="87"/>
      <c r="G276" s="87" t="s">
        <v>88</v>
      </c>
      <c r="H276" s="87"/>
      <c r="I276" s="85">
        <f>'Class Analysis'!G23</f>
        <v>3</v>
      </c>
      <c r="J276" s="85">
        <f>'Marks per Question (fill in)'!U78</f>
        <v>2</v>
      </c>
      <c r="K276" s="92">
        <f>Table24616[[#This Row],[Mark]]</f>
        <v>2</v>
      </c>
      <c r="L276" s="87"/>
    </row>
    <row r="277" spans="1:12" ht="18" customHeight="1" x14ac:dyDescent="0.5">
      <c r="A277" s="87" t="s">
        <v>89</v>
      </c>
      <c r="B277" s="87"/>
      <c r="C277" s="85">
        <f>'Class Analysis'!G24</f>
        <v>4</v>
      </c>
      <c r="D277" s="85">
        <f>'Marks per Question (fill in)'!P79</f>
        <v>4</v>
      </c>
      <c r="E277" s="92">
        <f>Table2515[[#This Row],[Mark]]</f>
        <v>4</v>
      </c>
      <c r="F277" s="87"/>
      <c r="G277" s="87" t="s">
        <v>89</v>
      </c>
      <c r="H277" s="87"/>
      <c r="I277" s="85">
        <f>'Class Analysis'!G24</f>
        <v>4</v>
      </c>
      <c r="J277" s="85">
        <f>'Marks per Question (fill in)'!U79</f>
        <v>3</v>
      </c>
      <c r="K277" s="92">
        <f>Table24616[[#This Row],[Mark]]</f>
        <v>3</v>
      </c>
      <c r="L277" s="87"/>
    </row>
    <row r="278" spans="1:12" ht="18" customHeight="1" x14ac:dyDescent="0.5">
      <c r="A278" s="87" t="s">
        <v>90</v>
      </c>
      <c r="B278" s="87"/>
      <c r="C278" s="85">
        <f>'Class Analysis'!G25</f>
        <v>3</v>
      </c>
      <c r="D278" s="85">
        <f>'Marks per Question (fill in)'!P80</f>
        <v>2</v>
      </c>
      <c r="E278" s="92">
        <f>Table2515[[#This Row],[Mark]]</f>
        <v>2</v>
      </c>
      <c r="F278" s="87"/>
      <c r="G278" s="87" t="s">
        <v>90</v>
      </c>
      <c r="H278" s="87"/>
      <c r="I278" s="85">
        <f>'Class Analysis'!G25</f>
        <v>3</v>
      </c>
      <c r="J278" s="85">
        <f>'Marks per Question (fill in)'!U80</f>
        <v>2</v>
      </c>
      <c r="K278" s="92">
        <f>Table24616[[#This Row],[Mark]]</f>
        <v>2</v>
      </c>
      <c r="L278" s="87"/>
    </row>
    <row r="279" spans="1:12" ht="18" customHeight="1" x14ac:dyDescent="0.5">
      <c r="A279" s="87" t="s">
        <v>63</v>
      </c>
      <c r="B279" s="87" t="s">
        <v>91</v>
      </c>
      <c r="C279" s="85">
        <f>'Class Analysis'!G26</f>
        <v>4</v>
      </c>
      <c r="D279" s="85">
        <f>'Marks per Question (fill in)'!P81</f>
        <v>3</v>
      </c>
      <c r="E279" s="92">
        <f>Table2515[[#This Row],[Mark]]</f>
        <v>3</v>
      </c>
      <c r="F279" s="87"/>
      <c r="G279" s="87" t="s">
        <v>63</v>
      </c>
      <c r="H279" s="87" t="s">
        <v>91</v>
      </c>
      <c r="I279" s="85">
        <f>'Class Analysis'!G26</f>
        <v>4</v>
      </c>
      <c r="J279" s="85">
        <f>'Marks per Question (fill in)'!U81</f>
        <v>3</v>
      </c>
      <c r="K279" s="92">
        <f>Table24616[[#This Row],[Mark]]</f>
        <v>3</v>
      </c>
      <c r="L279" s="87"/>
    </row>
    <row r="280" spans="1:12" ht="18" customHeight="1" x14ac:dyDescent="0.5">
      <c r="A280" s="87" t="s">
        <v>92</v>
      </c>
      <c r="B280" s="87" t="s">
        <v>93</v>
      </c>
      <c r="C280" s="85">
        <f>'Class Analysis'!G27</f>
        <v>4</v>
      </c>
      <c r="D280" s="85">
        <f>'Marks per Question (fill in)'!P82</f>
        <v>4</v>
      </c>
      <c r="E280" s="92">
        <f>Table2515[[#This Row],[Mark]]</f>
        <v>4</v>
      </c>
      <c r="F280" s="87"/>
      <c r="G280" s="87" t="s">
        <v>92</v>
      </c>
      <c r="H280" s="87" t="s">
        <v>93</v>
      </c>
      <c r="I280" s="85">
        <f>'Class Analysis'!G27</f>
        <v>4</v>
      </c>
      <c r="J280" s="85">
        <f>'Marks per Question (fill in)'!U82</f>
        <v>4</v>
      </c>
      <c r="K280" s="92">
        <f>Table24616[[#This Row],[Mark]]</f>
        <v>4</v>
      </c>
      <c r="L280" s="87"/>
    </row>
    <row r="281" spans="1:12" ht="18" customHeight="1" x14ac:dyDescent="0.5">
      <c r="A281" s="87" t="s">
        <v>64</v>
      </c>
      <c r="B281" s="87" t="s">
        <v>94</v>
      </c>
      <c r="C281" s="85">
        <f>'Class Analysis'!G28</f>
        <v>5</v>
      </c>
      <c r="D281" s="85">
        <f>'Marks per Question (fill in)'!P83</f>
        <v>1</v>
      </c>
      <c r="E281" s="92">
        <f>Table2515[[#This Row],[Mark]]</f>
        <v>1</v>
      </c>
      <c r="F281" s="87"/>
      <c r="G281" s="87" t="s">
        <v>64</v>
      </c>
      <c r="H281" s="87" t="s">
        <v>94</v>
      </c>
      <c r="I281" s="85">
        <f>'Class Analysis'!G28</f>
        <v>5</v>
      </c>
      <c r="J281" s="85">
        <f>'Marks per Question (fill in)'!U83</f>
        <v>5</v>
      </c>
      <c r="K281" s="92">
        <f>Table24616[[#This Row],[Mark]]</f>
        <v>5</v>
      </c>
      <c r="L281" s="87"/>
    </row>
    <row r="282" spans="1:12" ht="18" customHeight="1" x14ac:dyDescent="0.5">
      <c r="A282" s="87" t="s">
        <v>95</v>
      </c>
      <c r="B282" s="87"/>
      <c r="C282" s="85">
        <f>'Class Analysis'!G29</f>
        <v>4</v>
      </c>
      <c r="D282" s="85">
        <f>'Marks per Question (fill in)'!P84</f>
        <v>1</v>
      </c>
      <c r="E282" s="92">
        <f>Table2515[[#This Row],[Mark]]</f>
        <v>1</v>
      </c>
      <c r="F282" s="87"/>
      <c r="G282" s="87" t="s">
        <v>95</v>
      </c>
      <c r="H282" s="87"/>
      <c r="I282" s="85">
        <f>'Class Analysis'!G29</f>
        <v>4</v>
      </c>
      <c r="J282" s="85">
        <f>'Marks per Question (fill in)'!U84</f>
        <v>4</v>
      </c>
      <c r="K282" s="92">
        <f>Table24616[[#This Row],[Mark]]</f>
        <v>4</v>
      </c>
      <c r="L282" s="87"/>
    </row>
    <row r="283" spans="1:12" ht="18" customHeight="1" x14ac:dyDescent="0.5">
      <c r="A283" s="87" t="s">
        <v>96</v>
      </c>
      <c r="B283" s="87" t="s">
        <v>97</v>
      </c>
      <c r="C283" s="85">
        <f>'Class Analysis'!G30</f>
        <v>4</v>
      </c>
      <c r="D283" s="85">
        <f>'Marks per Question (fill in)'!P85</f>
        <v>3</v>
      </c>
      <c r="E283" s="92">
        <f>Table2515[[#This Row],[Mark]]</f>
        <v>3</v>
      </c>
      <c r="F283" s="87"/>
      <c r="G283" s="87" t="s">
        <v>96</v>
      </c>
      <c r="H283" s="87" t="s">
        <v>97</v>
      </c>
      <c r="I283" s="85">
        <f>'Class Analysis'!G30</f>
        <v>4</v>
      </c>
      <c r="J283" s="85">
        <f>'Marks per Question (fill in)'!U85</f>
        <v>2</v>
      </c>
      <c r="K283" s="92">
        <f>Table24616[[#This Row],[Mark]]</f>
        <v>2</v>
      </c>
      <c r="L283" s="87"/>
    </row>
    <row r="284" spans="1:12" s="81" customFormat="1" ht="8" customHeight="1" x14ac:dyDescent="0.35">
      <c r="C284" s="82"/>
      <c r="D284" s="82"/>
    </row>
    <row r="285" spans="1:12" s="81" customFormat="1" ht="18" customHeight="1" x14ac:dyDescent="0.35">
      <c r="B285" s="114" t="s">
        <v>62</v>
      </c>
      <c r="C285" s="113" t="e" vm="1">
        <v>#VALUE!</v>
      </c>
      <c r="D285" s="113"/>
      <c r="E285" s="82"/>
      <c r="H285" s="114" t="s">
        <v>62</v>
      </c>
      <c r="I285" s="113" t="e" vm="1">
        <v>#VALUE!</v>
      </c>
      <c r="J285" s="113"/>
    </row>
    <row r="286" spans="1:12" s="81" customFormat="1" ht="18" customHeight="1" x14ac:dyDescent="0.35">
      <c r="A286" s="82"/>
      <c r="B286" s="114"/>
      <c r="C286" s="113"/>
      <c r="D286" s="113"/>
      <c r="E286" s="82"/>
      <c r="H286" s="114"/>
      <c r="I286" s="113"/>
      <c r="J286" s="113"/>
    </row>
    <row r="287" spans="1:12" s="81" customFormat="1" ht="18" customHeight="1" x14ac:dyDescent="0.35">
      <c r="B287" s="114"/>
      <c r="C287" s="113"/>
      <c r="D287" s="113"/>
      <c r="E287" s="82"/>
      <c r="H287" s="114"/>
      <c r="I287" s="113"/>
      <c r="J287" s="113"/>
    </row>
    <row r="288" spans="1:12" s="81" customFormat="1" ht="18" customHeight="1" x14ac:dyDescent="0.35">
      <c r="B288" s="114"/>
      <c r="C288" s="113"/>
      <c r="D288" s="113"/>
      <c r="E288" s="82"/>
      <c r="H288" s="114"/>
      <c r="I288" s="113"/>
      <c r="J288" s="113"/>
    </row>
    <row r="289" spans="1:12" s="81" customFormat="1" ht="18" customHeight="1" x14ac:dyDescent="0.35">
      <c r="B289" s="89"/>
      <c r="C289" s="82"/>
      <c r="D289" s="82"/>
      <c r="E289" s="82"/>
      <c r="H289" s="89"/>
      <c r="I289" s="82"/>
      <c r="J289" s="82"/>
    </row>
    <row r="290" spans="1:12" s="81" customFormat="1" ht="18" customHeight="1" x14ac:dyDescent="0.35">
      <c r="B290" s="89"/>
      <c r="C290" s="82"/>
      <c r="D290" s="82"/>
      <c r="E290" s="82"/>
      <c r="H290" s="89"/>
      <c r="I290" s="82"/>
      <c r="J290" s="82"/>
    </row>
    <row r="291" spans="1:12" s="81" customFormat="1" ht="18" customHeight="1" x14ac:dyDescent="0.35">
      <c r="B291" s="89"/>
      <c r="C291" s="82"/>
      <c r="D291" s="82"/>
      <c r="E291" s="82"/>
      <c r="H291" s="89"/>
      <c r="I291" s="82"/>
      <c r="J291" s="82"/>
    </row>
    <row r="292" spans="1:12" s="81" customFormat="1" ht="18" customHeight="1" x14ac:dyDescent="0.35">
      <c r="B292" s="89"/>
      <c r="C292" s="82"/>
      <c r="D292" s="82"/>
      <c r="E292" s="82"/>
      <c r="H292" s="89"/>
      <c r="I292" s="82"/>
      <c r="J292" s="82"/>
    </row>
    <row r="293" spans="1:12" s="81" customFormat="1" ht="18" customHeight="1" x14ac:dyDescent="0.35">
      <c r="B293" s="89"/>
      <c r="C293" s="82"/>
      <c r="D293" s="82"/>
      <c r="E293" s="82"/>
      <c r="H293" s="89"/>
      <c r="I293" s="82"/>
      <c r="J293" s="82"/>
    </row>
    <row r="294" spans="1:12" s="81" customFormat="1" ht="18" customHeight="1" x14ac:dyDescent="0.35">
      <c r="B294" s="89"/>
      <c r="C294" s="82"/>
      <c r="D294" s="82"/>
      <c r="E294" s="82"/>
      <c r="H294" s="89"/>
      <c r="I294" s="82"/>
      <c r="J294" s="82"/>
    </row>
    <row r="295" spans="1:12" s="81" customFormat="1" ht="18" customHeight="1" x14ac:dyDescent="0.35">
      <c r="C295" s="82"/>
      <c r="D295" s="82"/>
    </row>
    <row r="296" spans="1:12" s="81" customFormat="1" ht="18" customHeight="1" x14ac:dyDescent="0.35">
      <c r="C296" s="82"/>
      <c r="D296" s="82"/>
    </row>
    <row r="297" spans="1:12" s="81" customFormat="1" ht="8" customHeight="1" x14ac:dyDescent="0.35">
      <c r="C297" s="82"/>
      <c r="D297" s="82"/>
    </row>
    <row r="298" spans="1:12" ht="18" customHeight="1" x14ac:dyDescent="0.35">
      <c r="A298" s="86" t="str">
        <f>'Register (fill in)'!B17</f>
        <v>Student O</v>
      </c>
      <c r="C298" s="88"/>
      <c r="D298" s="88"/>
      <c r="E298" s="87" t="s">
        <v>6</v>
      </c>
      <c r="F298" s="87">
        <f>'Class Analysis'!V5</f>
        <v>63</v>
      </c>
      <c r="G298" s="86" t="str">
        <f>'Register (fill in)'!B18</f>
        <v>Student P</v>
      </c>
      <c r="K298" s="87" t="s">
        <v>6</v>
      </c>
      <c r="L298" s="87">
        <f>'Class Analysis'!W5</f>
        <v>18</v>
      </c>
    </row>
    <row r="299" spans="1:12" ht="18" customHeight="1" x14ac:dyDescent="0.35">
      <c r="A299" s="91" t="s">
        <v>65</v>
      </c>
      <c r="C299" s="88"/>
      <c r="D299" s="88"/>
      <c r="E299" s="87" t="s">
        <v>5</v>
      </c>
      <c r="F299" s="87">
        <f>'Class Analysis'!V4</f>
        <v>7</v>
      </c>
      <c r="G299" s="91" t="s">
        <v>65</v>
      </c>
      <c r="K299" s="87" t="s">
        <v>5</v>
      </c>
      <c r="L299" s="87">
        <f>'Class Analysis'!W4</f>
        <v>4</v>
      </c>
    </row>
    <row r="300" spans="1:12" ht="8" customHeight="1" x14ac:dyDescent="0.35">
      <c r="I300" s="89"/>
      <c r="J300" s="89"/>
    </row>
    <row r="301" spans="1:12" ht="18" customHeight="1" x14ac:dyDescent="0.35">
      <c r="A301" s="83" t="s">
        <v>3</v>
      </c>
      <c r="B301" s="83" t="s">
        <v>4</v>
      </c>
      <c r="C301" s="84" t="s">
        <v>23</v>
      </c>
      <c r="D301" s="84" t="s">
        <v>6</v>
      </c>
      <c r="E301" s="83" t="s">
        <v>21</v>
      </c>
      <c r="F301" s="83" t="s">
        <v>22</v>
      </c>
      <c r="G301" s="83" t="s">
        <v>3</v>
      </c>
      <c r="H301" s="83" t="s">
        <v>4</v>
      </c>
      <c r="I301" s="84" t="s">
        <v>23</v>
      </c>
      <c r="J301" s="84" t="s">
        <v>6</v>
      </c>
      <c r="K301" s="83" t="s">
        <v>21</v>
      </c>
      <c r="L301" s="83" t="s">
        <v>22</v>
      </c>
    </row>
    <row r="302" spans="1:12" ht="18" customHeight="1" x14ac:dyDescent="0.5">
      <c r="A302" s="87" t="s">
        <v>67</v>
      </c>
      <c r="B302" s="87"/>
      <c r="C302" s="85">
        <f>'Class Analysis'!G7</f>
        <v>3</v>
      </c>
      <c r="D302" s="85">
        <f>'Marks per Question (fill in)'!Z62</f>
        <v>0</v>
      </c>
      <c r="E302" s="92">
        <f>Table251537[[#This Row],[Mark]]</f>
        <v>0</v>
      </c>
      <c r="F302" s="87"/>
      <c r="G302" s="87" t="s">
        <v>67</v>
      </c>
      <c r="H302" s="87"/>
      <c r="I302" s="85">
        <f>'Class Analysis'!G7</f>
        <v>3</v>
      </c>
      <c r="J302" s="85">
        <f>'Class Analysis (printable)'!U4</f>
        <v>2</v>
      </c>
      <c r="K302" s="92">
        <f>Table2517[[#This Row],[Mark]]</f>
        <v>2</v>
      </c>
      <c r="L302" s="87"/>
    </row>
    <row r="303" spans="1:12" ht="18" customHeight="1" x14ac:dyDescent="0.5">
      <c r="A303" s="87" t="s">
        <v>68</v>
      </c>
      <c r="B303" s="87" t="s">
        <v>69</v>
      </c>
      <c r="C303" s="85">
        <f>'Class Analysis'!G8</f>
        <v>4</v>
      </c>
      <c r="D303" s="85">
        <f>'Marks per Question (fill in)'!Z63</f>
        <v>2</v>
      </c>
      <c r="E303" s="92">
        <f>Table251537[[#This Row],[Mark]]</f>
        <v>2</v>
      </c>
      <c r="F303" s="87"/>
      <c r="G303" s="87" t="s">
        <v>68</v>
      </c>
      <c r="H303" s="87" t="s">
        <v>69</v>
      </c>
      <c r="I303" s="85">
        <f>'Class Analysis'!G8</f>
        <v>4</v>
      </c>
      <c r="J303" s="85">
        <f>'Class Analysis (printable)'!U5</f>
        <v>2</v>
      </c>
      <c r="K303" s="92">
        <f>Table2517[[#This Row],[Mark]]</f>
        <v>2</v>
      </c>
      <c r="L303" s="87"/>
    </row>
    <row r="304" spans="1:12" ht="18" customHeight="1" x14ac:dyDescent="0.5">
      <c r="A304" s="87" t="s">
        <v>70</v>
      </c>
      <c r="B304" s="87" t="s">
        <v>71</v>
      </c>
      <c r="C304" s="85">
        <f>'Class Analysis'!G9</f>
        <v>3</v>
      </c>
      <c r="D304" s="85">
        <f>'Marks per Question (fill in)'!Z64</f>
        <v>3</v>
      </c>
      <c r="E304" s="92">
        <f>Table251537[[#This Row],[Mark]]</f>
        <v>3</v>
      </c>
      <c r="F304" s="87"/>
      <c r="G304" s="87" t="s">
        <v>70</v>
      </c>
      <c r="H304" s="87" t="s">
        <v>71</v>
      </c>
      <c r="I304" s="85">
        <f>'Class Analysis'!G9</f>
        <v>3</v>
      </c>
      <c r="J304" s="85">
        <f>'Class Analysis (printable)'!U6</f>
        <v>2</v>
      </c>
      <c r="K304" s="92">
        <f>Table2517[[#This Row],[Mark]]</f>
        <v>2</v>
      </c>
      <c r="L304" s="87"/>
    </row>
    <row r="305" spans="1:12" ht="18" customHeight="1" x14ac:dyDescent="0.5">
      <c r="A305" s="87" t="s">
        <v>72</v>
      </c>
      <c r="B305" s="87" t="s">
        <v>73</v>
      </c>
      <c r="C305" s="85">
        <f>'Class Analysis'!G10</f>
        <v>4</v>
      </c>
      <c r="D305" s="85">
        <f>'Marks per Question (fill in)'!Z65</f>
        <v>1</v>
      </c>
      <c r="E305" s="92">
        <f>Table251537[[#This Row],[Mark]]</f>
        <v>1</v>
      </c>
      <c r="F305" s="87"/>
      <c r="G305" s="87" t="s">
        <v>72</v>
      </c>
      <c r="H305" s="87" t="s">
        <v>73</v>
      </c>
      <c r="I305" s="85">
        <f>'Class Analysis'!G10</f>
        <v>4</v>
      </c>
      <c r="J305" s="85">
        <f>'Class Analysis (printable)'!U7</f>
        <v>2</v>
      </c>
      <c r="K305" s="92">
        <f>Table2517[[#This Row],[Mark]]</f>
        <v>2</v>
      </c>
      <c r="L305" s="87"/>
    </row>
    <row r="306" spans="1:12" ht="18" customHeight="1" x14ac:dyDescent="0.5">
      <c r="A306" s="87" t="s">
        <v>74</v>
      </c>
      <c r="B306" s="87"/>
      <c r="C306" s="85">
        <f>'Class Analysis'!G11</f>
        <v>4</v>
      </c>
      <c r="D306" s="85">
        <f>'Marks per Question (fill in)'!Z66</f>
        <v>3</v>
      </c>
      <c r="E306" s="92">
        <f>Table251537[[#This Row],[Mark]]</f>
        <v>3</v>
      </c>
      <c r="F306" s="87"/>
      <c r="G306" s="87" t="s">
        <v>74</v>
      </c>
      <c r="H306" s="87"/>
      <c r="I306" s="85">
        <f>'Class Analysis'!G11</f>
        <v>4</v>
      </c>
      <c r="J306" s="85">
        <f>'Class Analysis (printable)'!U8</f>
        <v>0</v>
      </c>
      <c r="K306" s="92">
        <f>Table2517[[#This Row],[Mark]]</f>
        <v>0</v>
      </c>
      <c r="L306" s="87"/>
    </row>
    <row r="307" spans="1:12" ht="18" customHeight="1" x14ac:dyDescent="0.5">
      <c r="A307" s="87" t="s">
        <v>75</v>
      </c>
      <c r="B307" s="87"/>
      <c r="C307" s="85">
        <f>'Class Analysis'!G12</f>
        <v>2</v>
      </c>
      <c r="D307" s="85">
        <f>'Marks per Question (fill in)'!Z67</f>
        <v>2</v>
      </c>
      <c r="E307" s="92">
        <f>Table251537[[#This Row],[Mark]]</f>
        <v>2</v>
      </c>
      <c r="F307" s="87"/>
      <c r="G307" s="87" t="s">
        <v>75</v>
      </c>
      <c r="H307" s="87"/>
      <c r="I307" s="85">
        <f>'Class Analysis'!G12</f>
        <v>2</v>
      </c>
      <c r="J307" s="85">
        <f>'Class Analysis (printable)'!U9</f>
        <v>2</v>
      </c>
      <c r="K307" s="92">
        <f>Table2517[[#This Row],[Mark]]</f>
        <v>2</v>
      </c>
      <c r="L307" s="87"/>
    </row>
    <row r="308" spans="1:12" ht="18" customHeight="1" x14ac:dyDescent="0.5">
      <c r="A308" s="87" t="s">
        <v>61</v>
      </c>
      <c r="B308" s="87"/>
      <c r="C308" s="85">
        <f>'Class Analysis'!G13</f>
        <v>4</v>
      </c>
      <c r="D308" s="85">
        <f>'Marks per Question (fill in)'!Z68</f>
        <v>1</v>
      </c>
      <c r="E308" s="92">
        <f>Table251537[[#This Row],[Mark]]</f>
        <v>1</v>
      </c>
      <c r="F308" s="87"/>
      <c r="G308" s="87" t="s">
        <v>61</v>
      </c>
      <c r="H308" s="87"/>
      <c r="I308" s="85">
        <f>'Class Analysis'!G13</f>
        <v>4</v>
      </c>
      <c r="J308" s="85">
        <f>'Class Analysis (printable)'!U10</f>
        <v>1</v>
      </c>
      <c r="K308" s="92">
        <f>Table2517[[#This Row],[Mark]]</f>
        <v>1</v>
      </c>
      <c r="L308" s="87"/>
    </row>
    <row r="309" spans="1:12" ht="18" customHeight="1" x14ac:dyDescent="0.5">
      <c r="A309" s="87" t="s">
        <v>76</v>
      </c>
      <c r="B309" s="87" t="s">
        <v>77</v>
      </c>
      <c r="C309" s="85">
        <f>'Class Analysis'!G14</f>
        <v>5</v>
      </c>
      <c r="D309" s="85">
        <f>'Marks per Question (fill in)'!Z69</f>
        <v>5</v>
      </c>
      <c r="E309" s="92">
        <f>Table251537[[#This Row],[Mark]]</f>
        <v>5</v>
      </c>
      <c r="F309" s="87"/>
      <c r="G309" s="87" t="s">
        <v>76</v>
      </c>
      <c r="H309" s="87" t="s">
        <v>77</v>
      </c>
      <c r="I309" s="85">
        <f>'Class Analysis'!G14</f>
        <v>5</v>
      </c>
      <c r="J309" s="85">
        <f>'Class Analysis (printable)'!U11</f>
        <v>0</v>
      </c>
      <c r="K309" s="92">
        <f>Table2517[[#This Row],[Mark]]</f>
        <v>0</v>
      </c>
      <c r="L309" s="87"/>
    </row>
    <row r="310" spans="1:12" ht="18" customHeight="1" x14ac:dyDescent="0.5">
      <c r="A310" s="87" t="s">
        <v>77</v>
      </c>
      <c r="B310" s="87" t="s">
        <v>78</v>
      </c>
      <c r="C310" s="85">
        <f>'Class Analysis'!G15</f>
        <v>5</v>
      </c>
      <c r="D310" s="85">
        <f>'Marks per Question (fill in)'!Z70</f>
        <v>4</v>
      </c>
      <c r="E310" s="92">
        <f>Table251537[[#This Row],[Mark]]</f>
        <v>4</v>
      </c>
      <c r="F310" s="87"/>
      <c r="G310" s="87" t="s">
        <v>77</v>
      </c>
      <c r="H310" s="87" t="s">
        <v>78</v>
      </c>
      <c r="I310" s="85">
        <f>'Class Analysis'!G15</f>
        <v>5</v>
      </c>
      <c r="J310" s="85">
        <f>'Class Analysis (printable)'!U12</f>
        <v>1</v>
      </c>
      <c r="K310" s="92">
        <f>Table2517[[#This Row],[Mark]]</f>
        <v>1</v>
      </c>
      <c r="L310" s="87"/>
    </row>
    <row r="311" spans="1:12" ht="18" customHeight="1" x14ac:dyDescent="0.5">
      <c r="A311" s="87" t="s">
        <v>79</v>
      </c>
      <c r="B311" s="87"/>
      <c r="C311" s="85">
        <f>'Class Analysis'!G16</f>
        <v>3</v>
      </c>
      <c r="D311" s="85">
        <f>'Marks per Question (fill in)'!Z71</f>
        <v>3</v>
      </c>
      <c r="E311" s="92">
        <f>Table251537[[#This Row],[Mark]]</f>
        <v>3</v>
      </c>
      <c r="F311" s="87"/>
      <c r="G311" s="87" t="s">
        <v>79</v>
      </c>
      <c r="H311" s="87"/>
      <c r="I311" s="85">
        <f>'Class Analysis'!G16</f>
        <v>3</v>
      </c>
      <c r="J311" s="85">
        <f>'Class Analysis (printable)'!U13</f>
        <v>0</v>
      </c>
      <c r="K311" s="92">
        <f>Table2517[[#This Row],[Mark]]</f>
        <v>0</v>
      </c>
      <c r="L311" s="87"/>
    </row>
    <row r="312" spans="1:12" ht="18" customHeight="1" x14ac:dyDescent="0.5">
      <c r="A312" s="87" t="s">
        <v>80</v>
      </c>
      <c r="B312" s="87" t="s">
        <v>81</v>
      </c>
      <c r="C312" s="85">
        <f>'Class Analysis'!G17</f>
        <v>7</v>
      </c>
      <c r="D312" s="85">
        <f>'Marks per Question (fill in)'!Z72</f>
        <v>2</v>
      </c>
      <c r="E312" s="92">
        <f>Table251537[[#This Row],[Mark]]</f>
        <v>2</v>
      </c>
      <c r="F312" s="87"/>
      <c r="G312" s="87" t="s">
        <v>80</v>
      </c>
      <c r="H312" s="87" t="s">
        <v>81</v>
      </c>
      <c r="I312" s="85">
        <f>'Class Analysis'!G17</f>
        <v>7</v>
      </c>
      <c r="J312" s="85">
        <f>'Class Analysis (printable)'!U14</f>
        <v>0</v>
      </c>
      <c r="K312" s="92">
        <f>Table2517[[#This Row],[Mark]]</f>
        <v>0</v>
      </c>
      <c r="L312" s="87"/>
    </row>
    <row r="313" spans="1:12" ht="18" customHeight="1" x14ac:dyDescent="0.5">
      <c r="A313" s="87" t="s">
        <v>82</v>
      </c>
      <c r="B313" s="87" t="s">
        <v>83</v>
      </c>
      <c r="C313" s="85">
        <f>'Class Analysis'!G18</f>
        <v>6</v>
      </c>
      <c r="D313" s="85">
        <f>'Marks per Question (fill in)'!Z73</f>
        <v>2</v>
      </c>
      <c r="E313" s="92">
        <f>Table251537[[#This Row],[Mark]]</f>
        <v>2</v>
      </c>
      <c r="F313" s="87"/>
      <c r="G313" s="87" t="s">
        <v>82</v>
      </c>
      <c r="H313" s="87" t="s">
        <v>83</v>
      </c>
      <c r="I313" s="85">
        <f>'Class Analysis'!G18</f>
        <v>6</v>
      </c>
      <c r="J313" s="85">
        <f>'Class Analysis (printable)'!U15</f>
        <v>1</v>
      </c>
      <c r="K313" s="92">
        <f>Table2517[[#This Row],[Mark]]</f>
        <v>1</v>
      </c>
      <c r="L313" s="87"/>
    </row>
    <row r="314" spans="1:12" ht="18" customHeight="1" x14ac:dyDescent="0.5">
      <c r="A314" s="87" t="s">
        <v>84</v>
      </c>
      <c r="B314" s="87"/>
      <c r="C314" s="85">
        <f>'Class Analysis'!G19</f>
        <v>3</v>
      </c>
      <c r="D314" s="85">
        <f>'Marks per Question (fill in)'!Z74</f>
        <v>2</v>
      </c>
      <c r="E314" s="92">
        <f>Table251537[[#This Row],[Mark]]</f>
        <v>2</v>
      </c>
      <c r="F314" s="87"/>
      <c r="G314" s="87" t="s">
        <v>84</v>
      </c>
      <c r="H314" s="87"/>
      <c r="I314" s="85">
        <f>'Class Analysis'!G19</f>
        <v>3</v>
      </c>
      <c r="J314" s="85">
        <f>'Class Analysis (printable)'!U16</f>
        <v>1</v>
      </c>
      <c r="K314" s="92">
        <f>Table2517[[#This Row],[Mark]]</f>
        <v>1</v>
      </c>
      <c r="L314" s="87"/>
    </row>
    <row r="315" spans="1:12" ht="18" customHeight="1" x14ac:dyDescent="0.5">
      <c r="A315" s="87" t="s">
        <v>98</v>
      </c>
      <c r="B315" s="87"/>
      <c r="C315" s="85">
        <f>'Class Analysis'!G20</f>
        <v>5</v>
      </c>
      <c r="D315" s="85">
        <f>'Marks per Question (fill in)'!Z75</f>
        <v>5</v>
      </c>
      <c r="E315" s="92">
        <f>Table251537[[#This Row],[Mark]]</f>
        <v>5</v>
      </c>
      <c r="F315" s="87"/>
      <c r="G315" s="87" t="s">
        <v>98</v>
      </c>
      <c r="H315" s="87"/>
      <c r="I315" s="85">
        <f>'Class Analysis'!G20</f>
        <v>5</v>
      </c>
      <c r="J315" s="85">
        <f>'Class Analysis (printable)'!U17</f>
        <v>1</v>
      </c>
      <c r="K315" s="92">
        <f>Table2517[[#This Row],[Mark]]</f>
        <v>1</v>
      </c>
      <c r="L315" s="87"/>
    </row>
    <row r="316" spans="1:12" ht="18" customHeight="1" x14ac:dyDescent="0.5">
      <c r="A316" s="87" t="s">
        <v>86</v>
      </c>
      <c r="B316" s="87"/>
      <c r="C316" s="85">
        <f>'Class Analysis'!G21</f>
        <v>5</v>
      </c>
      <c r="D316" s="85">
        <f>'Marks per Question (fill in)'!Z76</f>
        <v>5</v>
      </c>
      <c r="E316" s="92">
        <f>Table251537[[#This Row],[Mark]]</f>
        <v>5</v>
      </c>
      <c r="F316" s="87"/>
      <c r="G316" s="87" t="s">
        <v>86</v>
      </c>
      <c r="H316" s="87"/>
      <c r="I316" s="85">
        <f>'Class Analysis'!G21</f>
        <v>5</v>
      </c>
      <c r="J316" s="85">
        <f>'Class Analysis (printable)'!U18</f>
        <v>1</v>
      </c>
      <c r="K316" s="92">
        <f>Table2517[[#This Row],[Mark]]</f>
        <v>1</v>
      </c>
      <c r="L316" s="87"/>
    </row>
    <row r="317" spans="1:12" ht="18" customHeight="1" x14ac:dyDescent="0.5">
      <c r="A317" s="87" t="s">
        <v>87</v>
      </c>
      <c r="B317" s="87"/>
      <c r="C317" s="85">
        <f>'Class Analysis'!G22</f>
        <v>6</v>
      </c>
      <c r="D317" s="85">
        <f>'Marks per Question (fill in)'!Z77</f>
        <v>5</v>
      </c>
      <c r="E317" s="92">
        <f>Table251537[[#This Row],[Mark]]</f>
        <v>5</v>
      </c>
      <c r="F317" s="87"/>
      <c r="G317" s="87" t="s">
        <v>87</v>
      </c>
      <c r="H317" s="87"/>
      <c r="I317" s="85">
        <f>'Class Analysis'!G22</f>
        <v>6</v>
      </c>
      <c r="J317" s="85">
        <f>'Class Analysis (printable)'!U19</f>
        <v>1</v>
      </c>
      <c r="K317" s="92">
        <f>Table2517[[#This Row],[Mark]]</f>
        <v>1</v>
      </c>
      <c r="L317" s="87"/>
    </row>
    <row r="318" spans="1:12" ht="18" customHeight="1" x14ac:dyDescent="0.5">
      <c r="A318" s="87" t="s">
        <v>88</v>
      </c>
      <c r="B318" s="87"/>
      <c r="C318" s="85">
        <f>'Class Analysis'!G23</f>
        <v>3</v>
      </c>
      <c r="D318" s="85">
        <f>'Marks per Question (fill in)'!Z78</f>
        <v>2</v>
      </c>
      <c r="E318" s="92">
        <f>Table251537[[#This Row],[Mark]]</f>
        <v>2</v>
      </c>
      <c r="F318" s="87"/>
      <c r="G318" s="87" t="s">
        <v>88</v>
      </c>
      <c r="H318" s="87"/>
      <c r="I318" s="85">
        <f>'Class Analysis'!G23</f>
        <v>3</v>
      </c>
      <c r="J318" s="85">
        <f>'Class Analysis (printable)'!U20</f>
        <v>0</v>
      </c>
      <c r="K318" s="92">
        <f>Table2517[[#This Row],[Mark]]</f>
        <v>0</v>
      </c>
      <c r="L318" s="87"/>
    </row>
    <row r="319" spans="1:12" ht="18" customHeight="1" x14ac:dyDescent="0.5">
      <c r="A319" s="87" t="s">
        <v>89</v>
      </c>
      <c r="B319" s="87"/>
      <c r="C319" s="85">
        <f>'Class Analysis'!G24</f>
        <v>4</v>
      </c>
      <c r="D319" s="85">
        <f>'Marks per Question (fill in)'!Z79</f>
        <v>4</v>
      </c>
      <c r="E319" s="92">
        <f>Table251537[[#This Row],[Mark]]</f>
        <v>4</v>
      </c>
      <c r="F319" s="87"/>
      <c r="G319" s="87" t="s">
        <v>89</v>
      </c>
      <c r="H319" s="87"/>
      <c r="I319" s="85">
        <f>'Class Analysis'!G24</f>
        <v>4</v>
      </c>
      <c r="J319" s="85">
        <f>'Class Analysis (printable)'!U21</f>
        <v>1</v>
      </c>
      <c r="K319" s="92">
        <f>Table2517[[#This Row],[Mark]]</f>
        <v>1</v>
      </c>
      <c r="L319" s="87"/>
    </row>
    <row r="320" spans="1:12" ht="18" customHeight="1" x14ac:dyDescent="0.5">
      <c r="A320" s="87" t="s">
        <v>90</v>
      </c>
      <c r="B320" s="87"/>
      <c r="C320" s="85">
        <f>'Class Analysis'!G25</f>
        <v>3</v>
      </c>
      <c r="D320" s="85">
        <f>'Marks per Question (fill in)'!Z80</f>
        <v>1</v>
      </c>
      <c r="E320" s="92">
        <f>Table251537[[#This Row],[Mark]]</f>
        <v>1</v>
      </c>
      <c r="F320" s="87"/>
      <c r="G320" s="87" t="s">
        <v>90</v>
      </c>
      <c r="H320" s="87"/>
      <c r="I320" s="85">
        <f>'Class Analysis'!G25</f>
        <v>3</v>
      </c>
      <c r="J320" s="85">
        <f>'Class Analysis (printable)'!U22</f>
        <v>0</v>
      </c>
      <c r="K320" s="92">
        <f>Table2517[[#This Row],[Mark]]</f>
        <v>0</v>
      </c>
      <c r="L320" s="87"/>
    </row>
    <row r="321" spans="1:12" ht="18" customHeight="1" x14ac:dyDescent="0.5">
      <c r="A321" s="87" t="s">
        <v>63</v>
      </c>
      <c r="B321" s="87" t="s">
        <v>91</v>
      </c>
      <c r="C321" s="85">
        <f>'Class Analysis'!G26</f>
        <v>4</v>
      </c>
      <c r="D321" s="85">
        <f>'Marks per Question (fill in)'!Z81</f>
        <v>4</v>
      </c>
      <c r="E321" s="92">
        <f>Table251537[[#This Row],[Mark]]</f>
        <v>4</v>
      </c>
      <c r="F321" s="87"/>
      <c r="G321" s="87" t="s">
        <v>63</v>
      </c>
      <c r="H321" s="87" t="s">
        <v>91</v>
      </c>
      <c r="I321" s="85">
        <f>'Class Analysis'!G26</f>
        <v>4</v>
      </c>
      <c r="J321" s="85">
        <f>'Class Analysis (printable)'!U23</f>
        <v>0</v>
      </c>
      <c r="K321" s="92">
        <f>Table2517[[#This Row],[Mark]]</f>
        <v>0</v>
      </c>
      <c r="L321" s="87"/>
    </row>
    <row r="322" spans="1:12" ht="18" customHeight="1" x14ac:dyDescent="0.5">
      <c r="A322" s="87" t="s">
        <v>92</v>
      </c>
      <c r="B322" s="87" t="s">
        <v>93</v>
      </c>
      <c r="C322" s="85">
        <f>'Class Analysis'!G27</f>
        <v>4</v>
      </c>
      <c r="D322" s="85">
        <f>'Marks per Question (fill in)'!Z82</f>
        <v>0</v>
      </c>
      <c r="E322" s="92">
        <f>Table251537[[#This Row],[Mark]]</f>
        <v>0</v>
      </c>
      <c r="F322" s="87"/>
      <c r="G322" s="87" t="s">
        <v>92</v>
      </c>
      <c r="H322" s="87" t="s">
        <v>93</v>
      </c>
      <c r="I322" s="85">
        <f>'Class Analysis'!G27</f>
        <v>4</v>
      </c>
      <c r="J322" s="85">
        <f>'Class Analysis (printable)'!U24</f>
        <v>0</v>
      </c>
      <c r="K322" s="92">
        <f>Table2517[[#This Row],[Mark]]</f>
        <v>0</v>
      </c>
      <c r="L322" s="87"/>
    </row>
    <row r="323" spans="1:12" ht="18" customHeight="1" x14ac:dyDescent="0.5">
      <c r="A323" s="87" t="s">
        <v>64</v>
      </c>
      <c r="B323" s="87" t="s">
        <v>94</v>
      </c>
      <c r="C323" s="85">
        <f>'Class Analysis'!G28</f>
        <v>5</v>
      </c>
      <c r="D323" s="85">
        <f>'Marks per Question (fill in)'!Z83</f>
        <v>2</v>
      </c>
      <c r="E323" s="92">
        <f>Table251537[[#This Row],[Mark]]</f>
        <v>2</v>
      </c>
      <c r="F323" s="87"/>
      <c r="G323" s="87" t="s">
        <v>64</v>
      </c>
      <c r="H323" s="87" t="s">
        <v>94</v>
      </c>
      <c r="I323" s="85">
        <f>'Class Analysis'!G28</f>
        <v>5</v>
      </c>
      <c r="J323" s="85">
        <f>'Class Analysis (printable)'!U25</f>
        <v>0</v>
      </c>
      <c r="K323" s="92">
        <f>Table2517[[#This Row],[Mark]]</f>
        <v>0</v>
      </c>
      <c r="L323" s="87"/>
    </row>
    <row r="324" spans="1:12" ht="18" customHeight="1" x14ac:dyDescent="0.5">
      <c r="A324" s="87" t="s">
        <v>95</v>
      </c>
      <c r="B324" s="87"/>
      <c r="C324" s="85">
        <f>'Class Analysis'!G29</f>
        <v>4</v>
      </c>
      <c r="D324" s="85">
        <f>'Marks per Question (fill in)'!Z84</f>
        <v>1</v>
      </c>
      <c r="E324" s="92">
        <f>Table251537[[#This Row],[Mark]]</f>
        <v>1</v>
      </c>
      <c r="F324" s="87"/>
      <c r="G324" s="87" t="s">
        <v>95</v>
      </c>
      <c r="H324" s="87"/>
      <c r="I324" s="85">
        <f>'Class Analysis'!G29</f>
        <v>4</v>
      </c>
      <c r="J324" s="85">
        <f>'Class Analysis (printable)'!U26</f>
        <v>0</v>
      </c>
      <c r="K324" s="92">
        <f>Table2517[[#This Row],[Mark]]</f>
        <v>0</v>
      </c>
      <c r="L324" s="87"/>
    </row>
    <row r="325" spans="1:12" ht="18" customHeight="1" x14ac:dyDescent="0.5">
      <c r="A325" s="87" t="s">
        <v>96</v>
      </c>
      <c r="B325" s="87" t="s">
        <v>97</v>
      </c>
      <c r="C325" s="85">
        <f>'Class Analysis'!G30</f>
        <v>4</v>
      </c>
      <c r="D325" s="85">
        <f>'Marks per Question (fill in)'!Z85</f>
        <v>4</v>
      </c>
      <c r="E325" s="92">
        <f>Table251537[[#This Row],[Mark]]</f>
        <v>4</v>
      </c>
      <c r="F325" s="87"/>
      <c r="G325" s="87" t="s">
        <v>96</v>
      </c>
      <c r="H325" s="87" t="s">
        <v>97</v>
      </c>
      <c r="I325" s="85">
        <f>'Class Analysis'!G30</f>
        <v>4</v>
      </c>
      <c r="J325" s="85">
        <f>'Class Analysis (printable)'!U27</f>
        <v>0</v>
      </c>
      <c r="K325" s="92">
        <f>Table2517[[#This Row],[Mark]]</f>
        <v>0</v>
      </c>
      <c r="L325" s="87"/>
    </row>
    <row r="326" spans="1:12" s="81" customFormat="1" ht="8" customHeight="1" x14ac:dyDescent="0.35">
      <c r="C326" s="82"/>
      <c r="D326" s="82"/>
    </row>
    <row r="327" spans="1:12" s="81" customFormat="1" ht="18" customHeight="1" x14ac:dyDescent="0.35">
      <c r="B327" s="114" t="s">
        <v>62</v>
      </c>
      <c r="C327" s="113" t="e" vm="1">
        <v>#VALUE!</v>
      </c>
      <c r="D327" s="113"/>
      <c r="E327" s="82"/>
      <c r="H327" s="114" t="s">
        <v>62</v>
      </c>
      <c r="I327" s="113" t="e" vm="1">
        <v>#VALUE!</v>
      </c>
      <c r="J327" s="113"/>
    </row>
    <row r="328" spans="1:12" s="81" customFormat="1" ht="18" customHeight="1" x14ac:dyDescent="0.35">
      <c r="A328" s="82"/>
      <c r="B328" s="114"/>
      <c r="C328" s="113"/>
      <c r="D328" s="113"/>
      <c r="E328" s="82"/>
      <c r="H328" s="114"/>
      <c r="I328" s="113"/>
      <c r="J328" s="113"/>
    </row>
    <row r="329" spans="1:12" s="81" customFormat="1" ht="18" customHeight="1" x14ac:dyDescent="0.35">
      <c r="B329" s="114"/>
      <c r="C329" s="113"/>
      <c r="D329" s="113"/>
      <c r="E329" s="82"/>
      <c r="H329" s="114"/>
      <c r="I329" s="113"/>
      <c r="J329" s="113"/>
    </row>
    <row r="330" spans="1:12" s="81" customFormat="1" ht="18" customHeight="1" x14ac:dyDescent="0.35">
      <c r="B330" s="114"/>
      <c r="C330" s="113"/>
      <c r="D330" s="113"/>
      <c r="E330" s="82"/>
      <c r="H330" s="114"/>
      <c r="I330" s="113"/>
      <c r="J330" s="113"/>
    </row>
    <row r="331" spans="1:12" s="81" customFormat="1" ht="18" customHeight="1" x14ac:dyDescent="0.35">
      <c r="B331" s="89"/>
      <c r="C331" s="82"/>
      <c r="D331" s="82"/>
      <c r="E331" s="82"/>
      <c r="H331" s="89"/>
      <c r="I331" s="82"/>
      <c r="J331" s="82"/>
    </row>
    <row r="332" spans="1:12" s="81" customFormat="1" ht="18" customHeight="1" x14ac:dyDescent="0.35">
      <c r="B332" s="89"/>
      <c r="C332" s="82"/>
      <c r="D332" s="82"/>
      <c r="E332" s="82"/>
      <c r="H332" s="89"/>
      <c r="I332" s="82"/>
      <c r="J332" s="82"/>
    </row>
    <row r="333" spans="1:12" s="81" customFormat="1" ht="18" customHeight="1" x14ac:dyDescent="0.35">
      <c r="B333" s="89"/>
      <c r="C333" s="82"/>
      <c r="D333" s="82"/>
      <c r="E333" s="82"/>
      <c r="H333" s="89"/>
      <c r="I333" s="82"/>
      <c r="J333" s="82"/>
    </row>
    <row r="334" spans="1:12" s="81" customFormat="1" ht="18" customHeight="1" x14ac:dyDescent="0.35">
      <c r="B334" s="89"/>
      <c r="C334" s="82"/>
      <c r="D334" s="82"/>
      <c r="E334" s="82"/>
      <c r="H334" s="89"/>
      <c r="I334" s="82"/>
      <c r="J334" s="82"/>
    </row>
    <row r="335" spans="1:12" s="81" customFormat="1" ht="18" customHeight="1" x14ac:dyDescent="0.35">
      <c r="B335" s="89"/>
      <c r="C335" s="82"/>
      <c r="D335" s="82"/>
      <c r="E335" s="82"/>
      <c r="H335" s="89"/>
      <c r="I335" s="82"/>
      <c r="J335" s="82"/>
    </row>
    <row r="336" spans="1:12" s="81" customFormat="1" ht="18" customHeight="1" x14ac:dyDescent="0.35">
      <c r="B336" s="89"/>
      <c r="C336" s="82"/>
      <c r="D336" s="82"/>
      <c r="E336" s="82"/>
      <c r="H336" s="89"/>
      <c r="I336" s="82"/>
      <c r="J336" s="82"/>
    </row>
    <row r="337" spans="1:12" s="81" customFormat="1" ht="18" customHeight="1" x14ac:dyDescent="0.35">
      <c r="C337" s="82"/>
      <c r="D337" s="82"/>
    </row>
    <row r="338" spans="1:12" s="81" customFormat="1" ht="18" customHeight="1" x14ac:dyDescent="0.35">
      <c r="C338" s="82"/>
      <c r="D338" s="82"/>
    </row>
    <row r="339" spans="1:12" s="81" customFormat="1" ht="8" customHeight="1" x14ac:dyDescent="0.35">
      <c r="C339" s="82"/>
      <c r="D339" s="82"/>
    </row>
    <row r="340" spans="1:12" ht="18" customHeight="1" x14ac:dyDescent="0.35">
      <c r="A340" s="86" t="str">
        <f>'Register (fill in)'!B19</f>
        <v>Student Q</v>
      </c>
      <c r="C340" s="88"/>
      <c r="D340" s="88"/>
      <c r="E340" s="87" t="s">
        <v>6</v>
      </c>
      <c r="F340" s="87">
        <f>'Class Analysis'!X5</f>
        <v>72</v>
      </c>
      <c r="G340" s="86" t="str">
        <f>'Register (fill in)'!B20</f>
        <v>Student R</v>
      </c>
      <c r="K340" s="87" t="s">
        <v>6</v>
      </c>
      <c r="L340" s="87">
        <f>'Class Analysis'!Y5</f>
        <v>58</v>
      </c>
    </row>
    <row r="341" spans="1:12" ht="18" customHeight="1" x14ac:dyDescent="0.35">
      <c r="A341" s="91" t="s">
        <v>65</v>
      </c>
      <c r="C341" s="88"/>
      <c r="D341" s="88"/>
      <c r="E341" s="87" t="s">
        <v>5</v>
      </c>
      <c r="F341" s="87">
        <f>'Class Analysis'!X4</f>
        <v>8</v>
      </c>
      <c r="G341" s="91" t="s">
        <v>65</v>
      </c>
      <c r="K341" s="87" t="s">
        <v>5</v>
      </c>
      <c r="L341" s="87">
        <f>'Class Analysis'!Y4</f>
        <v>7</v>
      </c>
    </row>
    <row r="342" spans="1:12" ht="8" customHeight="1" x14ac:dyDescent="0.35">
      <c r="I342" s="89"/>
      <c r="J342" s="89"/>
    </row>
    <row r="343" spans="1:12" ht="18" customHeight="1" x14ac:dyDescent="0.35">
      <c r="A343" s="83" t="s">
        <v>3</v>
      </c>
      <c r="B343" s="83" t="s">
        <v>4</v>
      </c>
      <c r="C343" s="84" t="s">
        <v>23</v>
      </c>
      <c r="D343" s="84" t="s">
        <v>6</v>
      </c>
      <c r="E343" s="83" t="s">
        <v>21</v>
      </c>
      <c r="F343" s="83" t="s">
        <v>22</v>
      </c>
      <c r="G343" s="83" t="s">
        <v>3</v>
      </c>
      <c r="H343" s="83" t="s">
        <v>4</v>
      </c>
      <c r="I343" s="84" t="s">
        <v>23</v>
      </c>
      <c r="J343" s="84" t="s">
        <v>6</v>
      </c>
      <c r="K343" s="83" t="s">
        <v>21</v>
      </c>
      <c r="L343" s="83" t="s">
        <v>22</v>
      </c>
    </row>
    <row r="344" spans="1:12" ht="18" customHeight="1" x14ac:dyDescent="0.5">
      <c r="A344" s="87" t="s">
        <v>67</v>
      </c>
      <c r="B344" s="87"/>
      <c r="C344" s="85">
        <f>'Class Analysis'!G7</f>
        <v>3</v>
      </c>
      <c r="D344" s="85">
        <f>'Class Analysis'!X7</f>
        <v>3</v>
      </c>
      <c r="E344" s="92">
        <f>Table24618[[#This Row],[Mark]]</f>
        <v>3</v>
      </c>
      <c r="F344" s="87"/>
      <c r="G344" s="87" t="s">
        <v>67</v>
      </c>
      <c r="H344" s="87"/>
      <c r="I344" s="85">
        <f>'Class Analysis'!G7</f>
        <v>3</v>
      </c>
      <c r="J344" s="85">
        <f>'Class Analysis'!Y7</f>
        <v>2</v>
      </c>
      <c r="K344" s="92">
        <f>Table2519[[#This Row],[Mark]]</f>
        <v>2</v>
      </c>
      <c r="L344" s="87"/>
    </row>
    <row r="345" spans="1:12" ht="18" customHeight="1" x14ac:dyDescent="0.5">
      <c r="A345" s="87" t="s">
        <v>68</v>
      </c>
      <c r="B345" s="87" t="s">
        <v>69</v>
      </c>
      <c r="C345" s="85">
        <f>'Class Analysis'!G8</f>
        <v>4</v>
      </c>
      <c r="D345" s="85">
        <f>'Class Analysis'!X8</f>
        <v>4</v>
      </c>
      <c r="E345" s="92">
        <f>Table24618[[#This Row],[Mark]]</f>
        <v>4</v>
      </c>
      <c r="F345" s="87"/>
      <c r="G345" s="87" t="s">
        <v>68</v>
      </c>
      <c r="H345" s="87" t="s">
        <v>69</v>
      </c>
      <c r="I345" s="85">
        <f>'Class Analysis'!G8</f>
        <v>4</v>
      </c>
      <c r="J345" s="85">
        <f>'Class Analysis'!Y8</f>
        <v>2</v>
      </c>
      <c r="K345" s="92">
        <f>Table2519[[#This Row],[Mark]]</f>
        <v>2</v>
      </c>
      <c r="L345" s="87"/>
    </row>
    <row r="346" spans="1:12" ht="18" customHeight="1" x14ac:dyDescent="0.5">
      <c r="A346" s="87" t="s">
        <v>70</v>
      </c>
      <c r="B346" s="87" t="s">
        <v>71</v>
      </c>
      <c r="C346" s="85">
        <f>'Class Analysis'!G9</f>
        <v>3</v>
      </c>
      <c r="D346" s="85">
        <f>'Class Analysis'!X9</f>
        <v>3</v>
      </c>
      <c r="E346" s="92">
        <f>Table24618[[#This Row],[Mark]]</f>
        <v>3</v>
      </c>
      <c r="F346" s="87"/>
      <c r="G346" s="87" t="s">
        <v>70</v>
      </c>
      <c r="H346" s="87" t="s">
        <v>71</v>
      </c>
      <c r="I346" s="85">
        <f>'Class Analysis'!G9</f>
        <v>3</v>
      </c>
      <c r="J346" s="85">
        <f>'Class Analysis'!Y9</f>
        <v>0</v>
      </c>
      <c r="K346" s="92">
        <f>Table2519[[#This Row],[Mark]]</f>
        <v>0</v>
      </c>
      <c r="L346" s="87"/>
    </row>
    <row r="347" spans="1:12" ht="18" customHeight="1" x14ac:dyDescent="0.5">
      <c r="A347" s="87" t="s">
        <v>72</v>
      </c>
      <c r="B347" s="87" t="s">
        <v>73</v>
      </c>
      <c r="C347" s="85">
        <f>'Class Analysis'!G10</f>
        <v>4</v>
      </c>
      <c r="D347" s="85">
        <f>'Class Analysis'!X10</f>
        <v>4</v>
      </c>
      <c r="E347" s="92">
        <f>Table24618[[#This Row],[Mark]]</f>
        <v>4</v>
      </c>
      <c r="F347" s="87"/>
      <c r="G347" s="87" t="s">
        <v>72</v>
      </c>
      <c r="H347" s="87" t="s">
        <v>73</v>
      </c>
      <c r="I347" s="85">
        <f>'Class Analysis'!G10</f>
        <v>4</v>
      </c>
      <c r="J347" s="85">
        <f>'Class Analysis'!Y10</f>
        <v>2</v>
      </c>
      <c r="K347" s="92">
        <f>Table2519[[#This Row],[Mark]]</f>
        <v>2</v>
      </c>
      <c r="L347" s="87"/>
    </row>
    <row r="348" spans="1:12" ht="18" customHeight="1" x14ac:dyDescent="0.5">
      <c r="A348" s="87" t="s">
        <v>74</v>
      </c>
      <c r="B348" s="87"/>
      <c r="C348" s="85">
        <f>'Class Analysis'!G11</f>
        <v>4</v>
      </c>
      <c r="D348" s="85">
        <f>'Class Analysis'!X11</f>
        <v>4</v>
      </c>
      <c r="E348" s="92">
        <f>Table24618[[#This Row],[Mark]]</f>
        <v>4</v>
      </c>
      <c r="F348" s="87"/>
      <c r="G348" s="87" t="s">
        <v>74</v>
      </c>
      <c r="H348" s="87"/>
      <c r="I348" s="85">
        <f>'Class Analysis'!G11</f>
        <v>4</v>
      </c>
      <c r="J348" s="85">
        <f>'Class Analysis'!Y11</f>
        <v>1</v>
      </c>
      <c r="K348" s="92">
        <f>Table2519[[#This Row],[Mark]]</f>
        <v>1</v>
      </c>
      <c r="L348" s="87"/>
    </row>
    <row r="349" spans="1:12" ht="18" customHeight="1" x14ac:dyDescent="0.5">
      <c r="A349" s="87" t="s">
        <v>75</v>
      </c>
      <c r="B349" s="87"/>
      <c r="C349" s="85">
        <f>'Class Analysis'!G12</f>
        <v>2</v>
      </c>
      <c r="D349" s="85">
        <f>'Class Analysis'!X12</f>
        <v>1</v>
      </c>
      <c r="E349" s="92">
        <f>Table24618[[#This Row],[Mark]]</f>
        <v>1</v>
      </c>
      <c r="F349" s="87"/>
      <c r="G349" s="87" t="s">
        <v>75</v>
      </c>
      <c r="H349" s="87"/>
      <c r="I349" s="85">
        <f>'Class Analysis'!G12</f>
        <v>2</v>
      </c>
      <c r="J349" s="85">
        <f>'Class Analysis'!Y12</f>
        <v>2</v>
      </c>
      <c r="K349" s="92">
        <f>Table2519[[#This Row],[Mark]]</f>
        <v>2</v>
      </c>
      <c r="L349" s="87"/>
    </row>
    <row r="350" spans="1:12" ht="18" customHeight="1" x14ac:dyDescent="0.5">
      <c r="A350" s="87" t="s">
        <v>61</v>
      </c>
      <c r="B350" s="87"/>
      <c r="C350" s="85">
        <f>'Class Analysis'!G13</f>
        <v>4</v>
      </c>
      <c r="D350" s="85">
        <f>'Class Analysis'!X13</f>
        <v>0</v>
      </c>
      <c r="E350" s="92">
        <f>Table24618[[#This Row],[Mark]]</f>
        <v>0</v>
      </c>
      <c r="F350" s="87"/>
      <c r="G350" s="87" t="s">
        <v>61</v>
      </c>
      <c r="H350" s="87"/>
      <c r="I350" s="85">
        <f>'Class Analysis'!G13</f>
        <v>4</v>
      </c>
      <c r="J350" s="85">
        <f>'Class Analysis'!Y13</f>
        <v>4</v>
      </c>
      <c r="K350" s="92">
        <f>Table2519[[#This Row],[Mark]]</f>
        <v>4</v>
      </c>
      <c r="L350" s="87"/>
    </row>
    <row r="351" spans="1:12" ht="18" customHeight="1" x14ac:dyDescent="0.5">
      <c r="A351" s="87" t="s">
        <v>76</v>
      </c>
      <c r="B351" s="87" t="s">
        <v>77</v>
      </c>
      <c r="C351" s="85">
        <f>'Class Analysis'!G14</f>
        <v>5</v>
      </c>
      <c r="D351" s="85">
        <f>'Class Analysis'!X14</f>
        <v>4</v>
      </c>
      <c r="E351" s="92">
        <f>Table24618[[#This Row],[Mark]]</f>
        <v>4</v>
      </c>
      <c r="F351" s="87"/>
      <c r="G351" s="87" t="s">
        <v>76</v>
      </c>
      <c r="H351" s="87" t="s">
        <v>77</v>
      </c>
      <c r="I351" s="85">
        <f>'Class Analysis'!G14</f>
        <v>5</v>
      </c>
      <c r="J351" s="85">
        <f>'Class Analysis'!Y14</f>
        <v>5</v>
      </c>
      <c r="K351" s="92">
        <f>Table2519[[#This Row],[Mark]]</f>
        <v>5</v>
      </c>
      <c r="L351" s="87"/>
    </row>
    <row r="352" spans="1:12" ht="18" customHeight="1" x14ac:dyDescent="0.5">
      <c r="A352" s="87" t="s">
        <v>77</v>
      </c>
      <c r="B352" s="87" t="s">
        <v>78</v>
      </c>
      <c r="C352" s="85">
        <f>'Class Analysis'!G15</f>
        <v>5</v>
      </c>
      <c r="D352" s="85">
        <f>'Class Analysis'!X15</f>
        <v>5</v>
      </c>
      <c r="E352" s="92">
        <f>Table24618[[#This Row],[Mark]]</f>
        <v>5</v>
      </c>
      <c r="F352" s="87"/>
      <c r="G352" s="87" t="s">
        <v>77</v>
      </c>
      <c r="H352" s="87" t="s">
        <v>78</v>
      </c>
      <c r="I352" s="85">
        <f>'Class Analysis'!G15</f>
        <v>5</v>
      </c>
      <c r="J352" s="85">
        <f>'Class Analysis'!Y15</f>
        <v>4</v>
      </c>
      <c r="K352" s="92">
        <f>Table2519[[#This Row],[Mark]]</f>
        <v>4</v>
      </c>
      <c r="L352" s="87"/>
    </row>
    <row r="353" spans="1:12" ht="18" customHeight="1" x14ac:dyDescent="0.5">
      <c r="A353" s="87" t="s">
        <v>79</v>
      </c>
      <c r="B353" s="87"/>
      <c r="C353" s="85">
        <f>'Class Analysis'!G16</f>
        <v>3</v>
      </c>
      <c r="D353" s="85">
        <f>'Class Analysis'!X16</f>
        <v>2</v>
      </c>
      <c r="E353" s="92">
        <f>Table24618[[#This Row],[Mark]]</f>
        <v>2</v>
      </c>
      <c r="F353" s="87"/>
      <c r="G353" s="87" t="s">
        <v>79</v>
      </c>
      <c r="H353" s="87"/>
      <c r="I353" s="85">
        <f>'Class Analysis'!G16</f>
        <v>3</v>
      </c>
      <c r="J353" s="85">
        <f>'Class Analysis'!Y16</f>
        <v>3</v>
      </c>
      <c r="K353" s="92">
        <f>Table2519[[#This Row],[Mark]]</f>
        <v>3</v>
      </c>
      <c r="L353" s="87"/>
    </row>
    <row r="354" spans="1:12" ht="18" customHeight="1" x14ac:dyDescent="0.5">
      <c r="A354" s="87" t="s">
        <v>80</v>
      </c>
      <c r="B354" s="87" t="s">
        <v>81</v>
      </c>
      <c r="C354" s="85">
        <f>'Class Analysis'!G17</f>
        <v>7</v>
      </c>
      <c r="D354" s="85">
        <f>'Class Analysis'!X17</f>
        <v>2</v>
      </c>
      <c r="E354" s="92">
        <f>Table24618[[#This Row],[Mark]]</f>
        <v>2</v>
      </c>
      <c r="F354" s="87"/>
      <c r="G354" s="87" t="s">
        <v>80</v>
      </c>
      <c r="H354" s="87" t="s">
        <v>81</v>
      </c>
      <c r="I354" s="85">
        <f>'Class Analysis'!G17</f>
        <v>7</v>
      </c>
      <c r="J354" s="85">
        <f>'Class Analysis'!Y17</f>
        <v>0</v>
      </c>
      <c r="K354" s="92">
        <f>Table2519[[#This Row],[Mark]]</f>
        <v>0</v>
      </c>
      <c r="L354" s="87"/>
    </row>
    <row r="355" spans="1:12" ht="18" customHeight="1" x14ac:dyDescent="0.5">
      <c r="A355" s="87" t="s">
        <v>82</v>
      </c>
      <c r="B355" s="87" t="s">
        <v>83</v>
      </c>
      <c r="C355" s="85">
        <f>'Class Analysis'!G18</f>
        <v>6</v>
      </c>
      <c r="D355" s="85">
        <f>'Class Analysis'!X18</f>
        <v>6</v>
      </c>
      <c r="E355" s="92">
        <f>Table24618[[#This Row],[Mark]]</f>
        <v>6</v>
      </c>
      <c r="F355" s="87"/>
      <c r="G355" s="87" t="s">
        <v>82</v>
      </c>
      <c r="H355" s="87" t="s">
        <v>83</v>
      </c>
      <c r="I355" s="85">
        <f>'Class Analysis'!G18</f>
        <v>6</v>
      </c>
      <c r="J355" s="85">
        <f>'Class Analysis'!Y18</f>
        <v>6</v>
      </c>
      <c r="K355" s="92">
        <f>Table2519[[#This Row],[Mark]]</f>
        <v>6</v>
      </c>
      <c r="L355" s="87"/>
    </row>
    <row r="356" spans="1:12" ht="18" customHeight="1" x14ac:dyDescent="0.5">
      <c r="A356" s="87" t="s">
        <v>84</v>
      </c>
      <c r="B356" s="87"/>
      <c r="C356" s="85">
        <f>'Class Analysis'!G19</f>
        <v>3</v>
      </c>
      <c r="D356" s="85">
        <f>'Class Analysis'!X19</f>
        <v>2</v>
      </c>
      <c r="E356" s="92">
        <f>Table24618[[#This Row],[Mark]]</f>
        <v>2</v>
      </c>
      <c r="F356" s="87"/>
      <c r="G356" s="87" t="s">
        <v>84</v>
      </c>
      <c r="H356" s="87"/>
      <c r="I356" s="85">
        <f>'Class Analysis'!G19</f>
        <v>3</v>
      </c>
      <c r="J356" s="85">
        <f>'Class Analysis'!Y19</f>
        <v>2</v>
      </c>
      <c r="K356" s="92">
        <f>Table2519[[#This Row],[Mark]]</f>
        <v>2</v>
      </c>
      <c r="L356" s="87"/>
    </row>
    <row r="357" spans="1:12" ht="18" customHeight="1" x14ac:dyDescent="0.5">
      <c r="A357" s="87" t="s">
        <v>98</v>
      </c>
      <c r="B357" s="87"/>
      <c r="C357" s="85">
        <f>'Class Analysis'!G20</f>
        <v>5</v>
      </c>
      <c r="D357" s="85">
        <f>'Class Analysis'!X20</f>
        <v>5</v>
      </c>
      <c r="E357" s="92">
        <f>Table24618[[#This Row],[Mark]]</f>
        <v>5</v>
      </c>
      <c r="F357" s="87"/>
      <c r="G357" s="87" t="s">
        <v>98</v>
      </c>
      <c r="H357" s="87"/>
      <c r="I357" s="85">
        <f>'Class Analysis'!G20</f>
        <v>5</v>
      </c>
      <c r="J357" s="85">
        <f>'Class Analysis'!Y20</f>
        <v>0</v>
      </c>
      <c r="K357" s="92">
        <f>Table2519[[#This Row],[Mark]]</f>
        <v>0</v>
      </c>
      <c r="L357" s="87"/>
    </row>
    <row r="358" spans="1:12" ht="18" customHeight="1" x14ac:dyDescent="0.5">
      <c r="A358" s="87" t="s">
        <v>86</v>
      </c>
      <c r="B358" s="87"/>
      <c r="C358" s="85">
        <f>'Class Analysis'!G21</f>
        <v>5</v>
      </c>
      <c r="D358" s="85">
        <f>'Class Analysis'!X21</f>
        <v>2</v>
      </c>
      <c r="E358" s="92">
        <f>Table24618[[#This Row],[Mark]]</f>
        <v>2</v>
      </c>
      <c r="F358" s="87"/>
      <c r="G358" s="87" t="s">
        <v>86</v>
      </c>
      <c r="H358" s="87"/>
      <c r="I358" s="85">
        <f>'Class Analysis'!G21</f>
        <v>5</v>
      </c>
      <c r="J358" s="85">
        <f>'Class Analysis'!Y21</f>
        <v>5</v>
      </c>
      <c r="K358" s="92">
        <f>Table2519[[#This Row],[Mark]]</f>
        <v>5</v>
      </c>
      <c r="L358" s="87"/>
    </row>
    <row r="359" spans="1:12" ht="18" customHeight="1" x14ac:dyDescent="0.5">
      <c r="A359" s="87" t="s">
        <v>87</v>
      </c>
      <c r="B359" s="87"/>
      <c r="C359" s="85">
        <f>'Class Analysis'!G22</f>
        <v>6</v>
      </c>
      <c r="D359" s="85">
        <f>'Class Analysis'!X22</f>
        <v>6</v>
      </c>
      <c r="E359" s="92">
        <f>Table24618[[#This Row],[Mark]]</f>
        <v>6</v>
      </c>
      <c r="F359" s="87"/>
      <c r="G359" s="87" t="s">
        <v>87</v>
      </c>
      <c r="H359" s="87"/>
      <c r="I359" s="85">
        <f>'Class Analysis'!G22</f>
        <v>6</v>
      </c>
      <c r="J359" s="85">
        <f>'Class Analysis'!Y22</f>
        <v>5</v>
      </c>
      <c r="K359" s="92">
        <f>Table2519[[#This Row],[Mark]]</f>
        <v>5</v>
      </c>
      <c r="L359" s="87"/>
    </row>
    <row r="360" spans="1:12" ht="18" customHeight="1" x14ac:dyDescent="0.5">
      <c r="A360" s="87" t="s">
        <v>88</v>
      </c>
      <c r="B360" s="87"/>
      <c r="C360" s="85">
        <f>'Class Analysis'!G23</f>
        <v>3</v>
      </c>
      <c r="D360" s="85">
        <f>'Class Analysis'!X23</f>
        <v>3</v>
      </c>
      <c r="E360" s="92">
        <f>Table24618[[#This Row],[Mark]]</f>
        <v>3</v>
      </c>
      <c r="F360" s="87"/>
      <c r="G360" s="87" t="s">
        <v>88</v>
      </c>
      <c r="H360" s="87"/>
      <c r="I360" s="85">
        <f>'Class Analysis'!G23</f>
        <v>3</v>
      </c>
      <c r="J360" s="85">
        <f>'Class Analysis'!Y23</f>
        <v>2</v>
      </c>
      <c r="K360" s="92">
        <f>Table2519[[#This Row],[Mark]]</f>
        <v>2</v>
      </c>
      <c r="L360" s="87"/>
    </row>
    <row r="361" spans="1:12" ht="18" customHeight="1" x14ac:dyDescent="0.5">
      <c r="A361" s="87" t="s">
        <v>89</v>
      </c>
      <c r="B361" s="87"/>
      <c r="C361" s="85">
        <f>'Class Analysis'!G24</f>
        <v>4</v>
      </c>
      <c r="D361" s="85">
        <f>'Class Analysis'!X24</f>
        <v>4</v>
      </c>
      <c r="E361" s="92">
        <f>Table24618[[#This Row],[Mark]]</f>
        <v>4</v>
      </c>
      <c r="F361" s="87"/>
      <c r="G361" s="87" t="s">
        <v>89</v>
      </c>
      <c r="H361" s="87"/>
      <c r="I361" s="85">
        <f>'Class Analysis'!G24</f>
        <v>4</v>
      </c>
      <c r="J361" s="85">
        <f>'Class Analysis'!Y24</f>
        <v>0</v>
      </c>
      <c r="K361" s="92">
        <f>Table2519[[#This Row],[Mark]]</f>
        <v>0</v>
      </c>
      <c r="L361" s="87"/>
    </row>
    <row r="362" spans="1:12" ht="18" customHeight="1" x14ac:dyDescent="0.5">
      <c r="A362" s="87" t="s">
        <v>90</v>
      </c>
      <c r="B362" s="87"/>
      <c r="C362" s="85">
        <f>'Class Analysis'!G25</f>
        <v>3</v>
      </c>
      <c r="D362" s="85">
        <f>'Class Analysis'!X25</f>
        <v>2</v>
      </c>
      <c r="E362" s="92">
        <f>Table24618[[#This Row],[Mark]]</f>
        <v>2</v>
      </c>
      <c r="F362" s="87"/>
      <c r="G362" s="87" t="s">
        <v>90</v>
      </c>
      <c r="H362" s="87"/>
      <c r="I362" s="85">
        <f>'Class Analysis'!G25</f>
        <v>3</v>
      </c>
      <c r="J362" s="85">
        <f>'Class Analysis'!Y25</f>
        <v>2</v>
      </c>
      <c r="K362" s="92">
        <f>Table2519[[#This Row],[Mark]]</f>
        <v>2</v>
      </c>
      <c r="L362" s="87"/>
    </row>
    <row r="363" spans="1:12" ht="18" customHeight="1" x14ac:dyDescent="0.5">
      <c r="A363" s="87" t="s">
        <v>63</v>
      </c>
      <c r="B363" s="87" t="s">
        <v>91</v>
      </c>
      <c r="C363" s="85">
        <f>'Class Analysis'!G26</f>
        <v>4</v>
      </c>
      <c r="D363" s="85">
        <f>'Class Analysis'!X26</f>
        <v>1</v>
      </c>
      <c r="E363" s="92">
        <f>Table24618[[#This Row],[Mark]]</f>
        <v>1</v>
      </c>
      <c r="F363" s="87"/>
      <c r="G363" s="87" t="s">
        <v>63</v>
      </c>
      <c r="H363" s="87" t="s">
        <v>91</v>
      </c>
      <c r="I363" s="85">
        <f>'Class Analysis'!G26</f>
        <v>4</v>
      </c>
      <c r="J363" s="85">
        <f>'Class Analysis'!Y26</f>
        <v>1</v>
      </c>
      <c r="K363" s="92">
        <f>Table2519[[#This Row],[Mark]]</f>
        <v>1</v>
      </c>
      <c r="L363" s="87"/>
    </row>
    <row r="364" spans="1:12" ht="18" customHeight="1" x14ac:dyDescent="0.5">
      <c r="A364" s="87" t="s">
        <v>92</v>
      </c>
      <c r="B364" s="87" t="s">
        <v>93</v>
      </c>
      <c r="C364" s="85">
        <f>'Class Analysis'!G27</f>
        <v>4</v>
      </c>
      <c r="D364" s="85">
        <f>'Class Analysis'!X27</f>
        <v>1</v>
      </c>
      <c r="E364" s="92">
        <f>Table24618[[#This Row],[Mark]]</f>
        <v>1</v>
      </c>
      <c r="F364" s="87"/>
      <c r="G364" s="87" t="s">
        <v>92</v>
      </c>
      <c r="H364" s="87" t="s">
        <v>93</v>
      </c>
      <c r="I364" s="85">
        <f>'Class Analysis'!G27</f>
        <v>4</v>
      </c>
      <c r="J364" s="85">
        <f>'Class Analysis'!Y27</f>
        <v>2</v>
      </c>
      <c r="K364" s="92">
        <f>Table2519[[#This Row],[Mark]]</f>
        <v>2</v>
      </c>
      <c r="L364" s="87"/>
    </row>
    <row r="365" spans="1:12" ht="18" customHeight="1" x14ac:dyDescent="0.5">
      <c r="A365" s="87" t="s">
        <v>64</v>
      </c>
      <c r="B365" s="87" t="s">
        <v>94</v>
      </c>
      <c r="C365" s="85">
        <f>'Class Analysis'!G28</f>
        <v>5</v>
      </c>
      <c r="D365" s="85">
        <f>'Class Analysis'!X28</f>
        <v>4</v>
      </c>
      <c r="E365" s="92">
        <f>Table24618[[#This Row],[Mark]]</f>
        <v>4</v>
      </c>
      <c r="F365" s="87"/>
      <c r="G365" s="87" t="s">
        <v>64</v>
      </c>
      <c r="H365" s="87" t="s">
        <v>94</v>
      </c>
      <c r="I365" s="85">
        <f>'Class Analysis'!G28</f>
        <v>5</v>
      </c>
      <c r="J365" s="85">
        <f>'Class Analysis'!Y28</f>
        <v>4</v>
      </c>
      <c r="K365" s="92">
        <f>Table2519[[#This Row],[Mark]]</f>
        <v>4</v>
      </c>
      <c r="L365" s="87"/>
    </row>
    <row r="366" spans="1:12" ht="18" customHeight="1" x14ac:dyDescent="0.5">
      <c r="A366" s="87" t="s">
        <v>95</v>
      </c>
      <c r="B366" s="87"/>
      <c r="C366" s="85">
        <f>'Class Analysis'!G29</f>
        <v>4</v>
      </c>
      <c r="D366" s="85">
        <f>'Class Analysis'!X29</f>
        <v>4</v>
      </c>
      <c r="E366" s="92">
        <f>Table24618[[#This Row],[Mark]]</f>
        <v>4</v>
      </c>
      <c r="F366" s="87"/>
      <c r="G366" s="87" t="s">
        <v>95</v>
      </c>
      <c r="H366" s="87"/>
      <c r="I366" s="85">
        <f>'Class Analysis'!G29</f>
        <v>4</v>
      </c>
      <c r="J366" s="85">
        <f>'Class Analysis'!Y29</f>
        <v>1</v>
      </c>
      <c r="K366" s="92">
        <f>Table2519[[#This Row],[Mark]]</f>
        <v>1</v>
      </c>
      <c r="L366" s="87"/>
    </row>
    <row r="367" spans="1:12" ht="18" customHeight="1" x14ac:dyDescent="0.5">
      <c r="A367" s="87" t="s">
        <v>96</v>
      </c>
      <c r="B367" s="87" t="s">
        <v>97</v>
      </c>
      <c r="C367" s="85">
        <f>'Class Analysis'!G30</f>
        <v>4</v>
      </c>
      <c r="D367" s="85">
        <f>'Class Analysis'!X30</f>
        <v>0</v>
      </c>
      <c r="E367" s="92">
        <f>Table24618[[#This Row],[Mark]]</f>
        <v>0</v>
      </c>
      <c r="F367" s="87"/>
      <c r="G367" s="87" t="s">
        <v>96</v>
      </c>
      <c r="H367" s="87" t="s">
        <v>97</v>
      </c>
      <c r="I367" s="85">
        <f>'Class Analysis'!G30</f>
        <v>4</v>
      </c>
      <c r="J367" s="85">
        <f>'Class Analysis'!Y30</f>
        <v>3</v>
      </c>
      <c r="K367" s="92">
        <f>Table2519[[#This Row],[Mark]]</f>
        <v>3</v>
      </c>
      <c r="L367" s="87"/>
    </row>
    <row r="368" spans="1:12" s="81" customFormat="1" ht="8" customHeight="1" x14ac:dyDescent="0.35">
      <c r="C368" s="82"/>
      <c r="D368" s="82"/>
    </row>
    <row r="369" spans="1:12" s="81" customFormat="1" ht="18" customHeight="1" x14ac:dyDescent="0.35">
      <c r="B369" s="114" t="s">
        <v>62</v>
      </c>
      <c r="C369" s="113" t="e" vm="1">
        <v>#VALUE!</v>
      </c>
      <c r="D369" s="113"/>
      <c r="E369" s="82"/>
      <c r="H369" s="114" t="s">
        <v>62</v>
      </c>
      <c r="I369" s="113" t="e" vm="1">
        <v>#VALUE!</v>
      </c>
      <c r="J369" s="113"/>
    </row>
    <row r="370" spans="1:12" s="81" customFormat="1" ht="18" customHeight="1" x14ac:dyDescent="0.35">
      <c r="A370" s="82"/>
      <c r="B370" s="114"/>
      <c r="C370" s="113"/>
      <c r="D370" s="113"/>
      <c r="E370" s="82"/>
      <c r="H370" s="114"/>
      <c r="I370" s="113"/>
      <c r="J370" s="113"/>
    </row>
    <row r="371" spans="1:12" s="81" customFormat="1" ht="18" customHeight="1" x14ac:dyDescent="0.35">
      <c r="B371" s="114"/>
      <c r="C371" s="113"/>
      <c r="D371" s="113"/>
      <c r="E371" s="82"/>
      <c r="H371" s="114"/>
      <c r="I371" s="113"/>
      <c r="J371" s="113"/>
    </row>
    <row r="372" spans="1:12" s="81" customFormat="1" ht="18" customHeight="1" x14ac:dyDescent="0.35">
      <c r="B372" s="114"/>
      <c r="C372" s="113"/>
      <c r="D372" s="113"/>
      <c r="E372" s="82"/>
      <c r="H372" s="114"/>
      <c r="I372" s="113"/>
      <c r="J372" s="113"/>
    </row>
    <row r="373" spans="1:12" s="81" customFormat="1" ht="18" customHeight="1" x14ac:dyDescent="0.35">
      <c r="B373" s="89"/>
      <c r="C373" s="82"/>
      <c r="D373" s="82"/>
      <c r="E373" s="82"/>
      <c r="H373" s="89"/>
      <c r="I373" s="82"/>
      <c r="J373" s="82"/>
    </row>
    <row r="374" spans="1:12" s="81" customFormat="1" ht="18" customHeight="1" x14ac:dyDescent="0.35">
      <c r="B374" s="89"/>
      <c r="C374" s="82"/>
      <c r="D374" s="82"/>
      <c r="E374" s="82"/>
      <c r="H374" s="89"/>
      <c r="I374" s="82"/>
      <c r="J374" s="82"/>
    </row>
    <row r="375" spans="1:12" s="81" customFormat="1" ht="18" customHeight="1" x14ac:dyDescent="0.35">
      <c r="B375" s="89"/>
      <c r="C375" s="82"/>
      <c r="D375" s="82"/>
      <c r="E375" s="82"/>
      <c r="H375" s="89"/>
      <c r="I375" s="82"/>
      <c r="J375" s="82"/>
    </row>
    <row r="376" spans="1:12" s="81" customFormat="1" ht="18" customHeight="1" x14ac:dyDescent="0.35">
      <c r="B376" s="89"/>
      <c r="C376" s="82"/>
      <c r="D376" s="82"/>
      <c r="E376" s="82"/>
      <c r="H376" s="89"/>
      <c r="I376" s="82"/>
      <c r="J376" s="82"/>
    </row>
    <row r="377" spans="1:12" s="81" customFormat="1" ht="18" customHeight="1" x14ac:dyDescent="0.35">
      <c r="B377" s="89"/>
      <c r="C377" s="82"/>
      <c r="D377" s="82"/>
      <c r="E377" s="82"/>
      <c r="H377" s="89"/>
      <c r="I377" s="82"/>
      <c r="J377" s="82"/>
    </row>
    <row r="378" spans="1:12" s="81" customFormat="1" ht="18" customHeight="1" x14ac:dyDescent="0.35">
      <c r="B378" s="89"/>
      <c r="C378" s="82"/>
      <c r="D378" s="82"/>
      <c r="E378" s="82"/>
      <c r="H378" s="89"/>
      <c r="I378" s="82"/>
      <c r="J378" s="82"/>
    </row>
    <row r="379" spans="1:12" s="81" customFormat="1" ht="18" customHeight="1" x14ac:dyDescent="0.35">
      <c r="C379" s="82"/>
      <c r="D379" s="82"/>
    </row>
    <row r="380" spans="1:12" s="81" customFormat="1" ht="18" customHeight="1" x14ac:dyDescent="0.35">
      <c r="C380" s="82"/>
      <c r="D380" s="82"/>
    </row>
    <row r="381" spans="1:12" s="81" customFormat="1" ht="8" customHeight="1" x14ac:dyDescent="0.35">
      <c r="C381" s="82"/>
      <c r="D381" s="82"/>
    </row>
    <row r="382" spans="1:12" ht="18" customHeight="1" x14ac:dyDescent="0.35">
      <c r="A382" s="86" t="str">
        <f>'Register (fill in)'!B21</f>
        <v>Student S</v>
      </c>
      <c r="C382" s="88"/>
      <c r="D382" s="88"/>
      <c r="E382" s="87" t="s">
        <v>6</v>
      </c>
      <c r="F382" s="87">
        <f>'Class Analysis'!Z5</f>
        <v>65</v>
      </c>
      <c r="G382" s="86" t="str">
        <f>'Register (fill in)'!B22</f>
        <v>Student T</v>
      </c>
      <c r="K382" s="87" t="s">
        <v>6</v>
      </c>
      <c r="L382" s="87">
        <f>'Class Analysis'!AA5</f>
        <v>49</v>
      </c>
    </row>
    <row r="383" spans="1:12" ht="18" customHeight="1" x14ac:dyDescent="0.35">
      <c r="A383" s="91" t="s">
        <v>65</v>
      </c>
      <c r="C383" s="88"/>
      <c r="D383" s="88"/>
      <c r="E383" s="87" t="s">
        <v>5</v>
      </c>
      <c r="F383" s="87">
        <f>'Class Analysis'!Z4</f>
        <v>7</v>
      </c>
      <c r="G383" s="91" t="s">
        <v>65</v>
      </c>
      <c r="K383" s="87" t="s">
        <v>5</v>
      </c>
      <c r="L383" s="87">
        <f>'Class Analysis'!AA4</f>
        <v>6</v>
      </c>
    </row>
    <row r="384" spans="1:12" ht="8" customHeight="1" x14ac:dyDescent="0.35">
      <c r="I384" s="89"/>
      <c r="J384" s="89"/>
    </row>
    <row r="385" spans="1:12" ht="18" customHeight="1" x14ac:dyDescent="0.35">
      <c r="A385" s="83" t="s">
        <v>3</v>
      </c>
      <c r="B385" s="83" t="s">
        <v>4</v>
      </c>
      <c r="C385" s="84" t="s">
        <v>23</v>
      </c>
      <c r="D385" s="84" t="s">
        <v>6</v>
      </c>
      <c r="E385" s="83" t="s">
        <v>21</v>
      </c>
      <c r="F385" s="83" t="s">
        <v>22</v>
      </c>
      <c r="G385" s="83" t="s">
        <v>3</v>
      </c>
      <c r="H385" s="83" t="s">
        <v>4</v>
      </c>
      <c r="I385" s="84" t="s">
        <v>23</v>
      </c>
      <c r="J385" s="84" t="s">
        <v>6</v>
      </c>
      <c r="K385" s="83" t="s">
        <v>21</v>
      </c>
      <c r="L385" s="83" t="s">
        <v>22</v>
      </c>
    </row>
    <row r="386" spans="1:12" ht="18" customHeight="1" x14ac:dyDescent="0.5">
      <c r="A386" s="87" t="s">
        <v>67</v>
      </c>
      <c r="B386" s="87"/>
      <c r="C386" s="85">
        <f>'Class Analysis'!G7</f>
        <v>3</v>
      </c>
      <c r="D386" s="85">
        <f>'Class Analysis'!Z7</f>
        <v>2</v>
      </c>
      <c r="E386" s="92">
        <f>Table24620[[#This Row],[Mark]]</f>
        <v>2</v>
      </c>
      <c r="F386" s="87"/>
      <c r="G386" s="87" t="s">
        <v>67</v>
      </c>
      <c r="H386" s="87"/>
      <c r="I386" s="85">
        <f>'Class Analysis'!G7</f>
        <v>3</v>
      </c>
      <c r="J386" s="85">
        <f>'Class Analysis'!AA7</f>
        <v>2</v>
      </c>
      <c r="K386" s="92">
        <f>Table2521[[#This Row],[Mark]]</f>
        <v>2</v>
      </c>
      <c r="L386" s="87"/>
    </row>
    <row r="387" spans="1:12" ht="18" customHeight="1" x14ac:dyDescent="0.5">
      <c r="A387" s="87" t="s">
        <v>68</v>
      </c>
      <c r="B387" s="87" t="s">
        <v>69</v>
      </c>
      <c r="C387" s="85">
        <f>'Class Analysis'!G8</f>
        <v>4</v>
      </c>
      <c r="D387" s="85">
        <f>'Class Analysis'!Z8</f>
        <v>2</v>
      </c>
      <c r="E387" s="92">
        <f>Table24620[[#This Row],[Mark]]</f>
        <v>2</v>
      </c>
      <c r="F387" s="87"/>
      <c r="G387" s="87" t="s">
        <v>68</v>
      </c>
      <c r="H387" s="87" t="s">
        <v>69</v>
      </c>
      <c r="I387" s="85">
        <f>'Class Analysis'!G8</f>
        <v>4</v>
      </c>
      <c r="J387" s="85">
        <f>'Class Analysis'!AA8</f>
        <v>0</v>
      </c>
      <c r="K387" s="92">
        <f>Table2521[[#This Row],[Mark]]</f>
        <v>0</v>
      </c>
      <c r="L387" s="87"/>
    </row>
    <row r="388" spans="1:12" ht="18" customHeight="1" x14ac:dyDescent="0.5">
      <c r="A388" s="87" t="s">
        <v>70</v>
      </c>
      <c r="B388" s="87" t="s">
        <v>71</v>
      </c>
      <c r="C388" s="85">
        <f>'Class Analysis'!G9</f>
        <v>3</v>
      </c>
      <c r="D388" s="85">
        <f>'Class Analysis'!Z9</f>
        <v>1</v>
      </c>
      <c r="E388" s="92">
        <f>Table24620[[#This Row],[Mark]]</f>
        <v>1</v>
      </c>
      <c r="F388" s="87"/>
      <c r="G388" s="87" t="s">
        <v>70</v>
      </c>
      <c r="H388" s="87" t="s">
        <v>71</v>
      </c>
      <c r="I388" s="85">
        <f>'Class Analysis'!G9</f>
        <v>3</v>
      </c>
      <c r="J388" s="85">
        <f>'Class Analysis'!AA9</f>
        <v>2</v>
      </c>
      <c r="K388" s="92">
        <f>Table2521[[#This Row],[Mark]]</f>
        <v>2</v>
      </c>
      <c r="L388" s="87"/>
    </row>
    <row r="389" spans="1:12" ht="18" customHeight="1" x14ac:dyDescent="0.5">
      <c r="A389" s="87" t="s">
        <v>72</v>
      </c>
      <c r="B389" s="87" t="s">
        <v>73</v>
      </c>
      <c r="C389" s="85">
        <f>'Class Analysis'!G10</f>
        <v>4</v>
      </c>
      <c r="D389" s="85">
        <f>'Class Analysis'!Z10</f>
        <v>4</v>
      </c>
      <c r="E389" s="92">
        <f>Table24620[[#This Row],[Mark]]</f>
        <v>4</v>
      </c>
      <c r="F389" s="87"/>
      <c r="G389" s="87" t="s">
        <v>72</v>
      </c>
      <c r="H389" s="87" t="s">
        <v>73</v>
      </c>
      <c r="I389" s="85">
        <f>'Class Analysis'!G10</f>
        <v>4</v>
      </c>
      <c r="J389" s="85">
        <f>'Class Analysis'!AA10</f>
        <v>2</v>
      </c>
      <c r="K389" s="92">
        <f>Table2521[[#This Row],[Mark]]</f>
        <v>2</v>
      </c>
      <c r="L389" s="87"/>
    </row>
    <row r="390" spans="1:12" ht="18" customHeight="1" x14ac:dyDescent="0.5">
      <c r="A390" s="87" t="s">
        <v>74</v>
      </c>
      <c r="B390" s="87"/>
      <c r="C390" s="85">
        <f>'Class Analysis'!G11</f>
        <v>4</v>
      </c>
      <c r="D390" s="85">
        <f>'Class Analysis'!Z11</f>
        <v>4</v>
      </c>
      <c r="E390" s="92">
        <f>Table24620[[#This Row],[Mark]]</f>
        <v>4</v>
      </c>
      <c r="F390" s="87"/>
      <c r="G390" s="87" t="s">
        <v>74</v>
      </c>
      <c r="H390" s="87"/>
      <c r="I390" s="85">
        <f>'Class Analysis'!G11</f>
        <v>4</v>
      </c>
      <c r="J390" s="85">
        <f>'Class Analysis'!AA11</f>
        <v>3</v>
      </c>
      <c r="K390" s="92">
        <f>Table2521[[#This Row],[Mark]]</f>
        <v>3</v>
      </c>
      <c r="L390" s="87"/>
    </row>
    <row r="391" spans="1:12" ht="18" customHeight="1" x14ac:dyDescent="0.5">
      <c r="A391" s="87" t="s">
        <v>75</v>
      </c>
      <c r="B391" s="87"/>
      <c r="C391" s="85">
        <f>'Class Analysis'!G12</f>
        <v>2</v>
      </c>
      <c r="D391" s="85">
        <f>'Class Analysis'!Z12</f>
        <v>2</v>
      </c>
      <c r="E391" s="92">
        <f>Table24620[[#This Row],[Mark]]</f>
        <v>2</v>
      </c>
      <c r="F391" s="87"/>
      <c r="G391" s="87" t="s">
        <v>75</v>
      </c>
      <c r="H391" s="87"/>
      <c r="I391" s="85">
        <f>'Class Analysis'!G12</f>
        <v>2</v>
      </c>
      <c r="J391" s="85">
        <f>'Class Analysis'!AA12</f>
        <v>2</v>
      </c>
      <c r="K391" s="92">
        <f>Table2521[[#This Row],[Mark]]</f>
        <v>2</v>
      </c>
      <c r="L391" s="87"/>
    </row>
    <row r="392" spans="1:12" ht="18" customHeight="1" x14ac:dyDescent="0.5">
      <c r="A392" s="87" t="s">
        <v>61</v>
      </c>
      <c r="B392" s="87"/>
      <c r="C392" s="85">
        <f>'Class Analysis'!G13</f>
        <v>4</v>
      </c>
      <c r="D392" s="85">
        <f>'Class Analysis'!Z13</f>
        <v>4</v>
      </c>
      <c r="E392" s="92">
        <f>Table24620[[#This Row],[Mark]]</f>
        <v>4</v>
      </c>
      <c r="F392" s="87"/>
      <c r="G392" s="87" t="s">
        <v>61</v>
      </c>
      <c r="H392" s="87"/>
      <c r="I392" s="85">
        <f>'Class Analysis'!G13</f>
        <v>4</v>
      </c>
      <c r="J392" s="85">
        <f>'Class Analysis'!AA13</f>
        <v>1</v>
      </c>
      <c r="K392" s="92">
        <f>Table2521[[#This Row],[Mark]]</f>
        <v>1</v>
      </c>
      <c r="L392" s="87"/>
    </row>
    <row r="393" spans="1:12" ht="18" customHeight="1" x14ac:dyDescent="0.5">
      <c r="A393" s="87" t="s">
        <v>76</v>
      </c>
      <c r="B393" s="87" t="s">
        <v>77</v>
      </c>
      <c r="C393" s="85">
        <f>'Class Analysis'!G14</f>
        <v>5</v>
      </c>
      <c r="D393" s="85">
        <f>'Class Analysis'!Z14</f>
        <v>4</v>
      </c>
      <c r="E393" s="92">
        <f>Table24620[[#This Row],[Mark]]</f>
        <v>4</v>
      </c>
      <c r="F393" s="87"/>
      <c r="G393" s="87" t="s">
        <v>76</v>
      </c>
      <c r="H393" s="87" t="s">
        <v>77</v>
      </c>
      <c r="I393" s="85">
        <f>'Class Analysis'!G14</f>
        <v>5</v>
      </c>
      <c r="J393" s="85">
        <f>'Class Analysis'!AA14</f>
        <v>4</v>
      </c>
      <c r="K393" s="92">
        <f>Table2521[[#This Row],[Mark]]</f>
        <v>4</v>
      </c>
      <c r="L393" s="87"/>
    </row>
    <row r="394" spans="1:12" ht="18" customHeight="1" x14ac:dyDescent="0.5">
      <c r="A394" s="87" t="s">
        <v>77</v>
      </c>
      <c r="B394" s="87" t="s">
        <v>78</v>
      </c>
      <c r="C394" s="85">
        <f>'Class Analysis'!G15</f>
        <v>5</v>
      </c>
      <c r="D394" s="85">
        <f>'Class Analysis'!Z15</f>
        <v>1</v>
      </c>
      <c r="E394" s="92">
        <f>Table24620[[#This Row],[Mark]]</f>
        <v>1</v>
      </c>
      <c r="F394" s="87"/>
      <c r="G394" s="87" t="s">
        <v>77</v>
      </c>
      <c r="H394" s="87" t="s">
        <v>78</v>
      </c>
      <c r="I394" s="85">
        <f>'Class Analysis'!G15</f>
        <v>5</v>
      </c>
      <c r="J394" s="85">
        <f>'Class Analysis'!AA15</f>
        <v>1</v>
      </c>
      <c r="K394" s="92">
        <f>Table2521[[#This Row],[Mark]]</f>
        <v>1</v>
      </c>
      <c r="L394" s="87"/>
    </row>
    <row r="395" spans="1:12" ht="18" customHeight="1" x14ac:dyDescent="0.5">
      <c r="A395" s="87" t="s">
        <v>79</v>
      </c>
      <c r="B395" s="87"/>
      <c r="C395" s="85">
        <f>'Class Analysis'!G16</f>
        <v>3</v>
      </c>
      <c r="D395" s="85">
        <f>'Class Analysis'!Z16</f>
        <v>3</v>
      </c>
      <c r="E395" s="92">
        <f>Table24620[[#This Row],[Mark]]</f>
        <v>3</v>
      </c>
      <c r="F395" s="87"/>
      <c r="G395" s="87" t="s">
        <v>79</v>
      </c>
      <c r="H395" s="87"/>
      <c r="I395" s="85">
        <f>'Class Analysis'!G16</f>
        <v>3</v>
      </c>
      <c r="J395" s="85">
        <f>'Class Analysis'!AA16</f>
        <v>2</v>
      </c>
      <c r="K395" s="92">
        <f>Table2521[[#This Row],[Mark]]</f>
        <v>2</v>
      </c>
      <c r="L395" s="87"/>
    </row>
    <row r="396" spans="1:12" ht="18" customHeight="1" x14ac:dyDescent="0.5">
      <c r="A396" s="87" t="s">
        <v>80</v>
      </c>
      <c r="B396" s="87" t="s">
        <v>81</v>
      </c>
      <c r="C396" s="85">
        <f>'Class Analysis'!G17</f>
        <v>7</v>
      </c>
      <c r="D396" s="85">
        <f>'Class Analysis'!Z17</f>
        <v>2</v>
      </c>
      <c r="E396" s="92">
        <f>Table24620[[#This Row],[Mark]]</f>
        <v>2</v>
      </c>
      <c r="F396" s="87"/>
      <c r="G396" s="87" t="s">
        <v>80</v>
      </c>
      <c r="H396" s="87" t="s">
        <v>81</v>
      </c>
      <c r="I396" s="85">
        <f>'Class Analysis'!G17</f>
        <v>7</v>
      </c>
      <c r="J396" s="85">
        <f>'Class Analysis'!AA17</f>
        <v>2</v>
      </c>
      <c r="K396" s="92">
        <f>Table2521[[#This Row],[Mark]]</f>
        <v>2</v>
      </c>
      <c r="L396" s="87"/>
    </row>
    <row r="397" spans="1:12" ht="18" customHeight="1" x14ac:dyDescent="0.5">
      <c r="A397" s="87" t="s">
        <v>82</v>
      </c>
      <c r="B397" s="87" t="s">
        <v>83</v>
      </c>
      <c r="C397" s="85">
        <f>'Class Analysis'!G18</f>
        <v>6</v>
      </c>
      <c r="D397" s="85">
        <f>'Class Analysis'!Z18</f>
        <v>6</v>
      </c>
      <c r="E397" s="92">
        <f>Table24620[[#This Row],[Mark]]</f>
        <v>6</v>
      </c>
      <c r="F397" s="87"/>
      <c r="G397" s="87" t="s">
        <v>82</v>
      </c>
      <c r="H397" s="87" t="s">
        <v>83</v>
      </c>
      <c r="I397" s="85">
        <f>'Class Analysis'!G18</f>
        <v>6</v>
      </c>
      <c r="J397" s="85">
        <f>'Class Analysis'!AA18</f>
        <v>4</v>
      </c>
      <c r="K397" s="92">
        <f>Table2521[[#This Row],[Mark]]</f>
        <v>4</v>
      </c>
      <c r="L397" s="87"/>
    </row>
    <row r="398" spans="1:12" ht="18" customHeight="1" x14ac:dyDescent="0.5">
      <c r="A398" s="87" t="s">
        <v>84</v>
      </c>
      <c r="B398" s="87"/>
      <c r="C398" s="85">
        <f>'Class Analysis'!G19</f>
        <v>3</v>
      </c>
      <c r="D398" s="85">
        <f>'Class Analysis'!Z19</f>
        <v>3</v>
      </c>
      <c r="E398" s="92">
        <f>Table24620[[#This Row],[Mark]]</f>
        <v>3</v>
      </c>
      <c r="F398" s="87"/>
      <c r="G398" s="87" t="s">
        <v>84</v>
      </c>
      <c r="H398" s="87"/>
      <c r="I398" s="85">
        <f>'Class Analysis'!G19</f>
        <v>3</v>
      </c>
      <c r="J398" s="85">
        <f>'Class Analysis'!AA19</f>
        <v>0</v>
      </c>
      <c r="K398" s="92">
        <f>Table2521[[#This Row],[Mark]]</f>
        <v>0</v>
      </c>
      <c r="L398" s="87"/>
    </row>
    <row r="399" spans="1:12" ht="18" customHeight="1" x14ac:dyDescent="0.5">
      <c r="A399" s="87" t="s">
        <v>98</v>
      </c>
      <c r="B399" s="87"/>
      <c r="C399" s="85">
        <f>'Class Analysis'!G20</f>
        <v>5</v>
      </c>
      <c r="D399" s="85">
        <f>'Class Analysis'!Z20</f>
        <v>0</v>
      </c>
      <c r="E399" s="92">
        <f>Table24620[[#This Row],[Mark]]</f>
        <v>0</v>
      </c>
      <c r="F399" s="87"/>
      <c r="G399" s="87" t="s">
        <v>98</v>
      </c>
      <c r="H399" s="87"/>
      <c r="I399" s="85">
        <f>'Class Analysis'!G20</f>
        <v>5</v>
      </c>
      <c r="J399" s="85">
        <f>'Class Analysis'!AA20</f>
        <v>3</v>
      </c>
      <c r="K399" s="92">
        <f>Table2521[[#This Row],[Mark]]</f>
        <v>3</v>
      </c>
      <c r="L399" s="87"/>
    </row>
    <row r="400" spans="1:12" ht="18" customHeight="1" x14ac:dyDescent="0.5">
      <c r="A400" s="87" t="s">
        <v>86</v>
      </c>
      <c r="B400" s="87"/>
      <c r="C400" s="85">
        <f>'Class Analysis'!G21</f>
        <v>5</v>
      </c>
      <c r="D400" s="85">
        <f>'Class Analysis'!Z21</f>
        <v>5</v>
      </c>
      <c r="E400" s="92">
        <f>Table24620[[#This Row],[Mark]]</f>
        <v>5</v>
      </c>
      <c r="F400" s="87"/>
      <c r="G400" s="87" t="s">
        <v>86</v>
      </c>
      <c r="H400" s="87"/>
      <c r="I400" s="85">
        <f>'Class Analysis'!G21</f>
        <v>5</v>
      </c>
      <c r="J400" s="85">
        <f>'Class Analysis'!AA21</f>
        <v>3</v>
      </c>
      <c r="K400" s="92">
        <f>Table2521[[#This Row],[Mark]]</f>
        <v>3</v>
      </c>
      <c r="L400" s="87"/>
    </row>
    <row r="401" spans="1:12" ht="18" customHeight="1" x14ac:dyDescent="0.5">
      <c r="A401" s="87" t="s">
        <v>87</v>
      </c>
      <c r="B401" s="87"/>
      <c r="C401" s="85">
        <f>'Class Analysis'!G22</f>
        <v>6</v>
      </c>
      <c r="D401" s="85">
        <f>'Class Analysis'!Z22</f>
        <v>2</v>
      </c>
      <c r="E401" s="92">
        <f>Table24620[[#This Row],[Mark]]</f>
        <v>2</v>
      </c>
      <c r="F401" s="87"/>
      <c r="G401" s="87" t="s">
        <v>87</v>
      </c>
      <c r="H401" s="87"/>
      <c r="I401" s="85">
        <f>'Class Analysis'!G22</f>
        <v>6</v>
      </c>
      <c r="J401" s="85">
        <f>'Class Analysis'!AA22</f>
        <v>5</v>
      </c>
      <c r="K401" s="92">
        <f>Table2521[[#This Row],[Mark]]</f>
        <v>5</v>
      </c>
      <c r="L401" s="87"/>
    </row>
    <row r="402" spans="1:12" ht="18" customHeight="1" x14ac:dyDescent="0.5">
      <c r="A402" s="87" t="s">
        <v>88</v>
      </c>
      <c r="B402" s="87"/>
      <c r="C402" s="85">
        <f>'Class Analysis'!G23</f>
        <v>3</v>
      </c>
      <c r="D402" s="85">
        <f>'Class Analysis'!Z23</f>
        <v>2</v>
      </c>
      <c r="E402" s="92">
        <f>Table24620[[#This Row],[Mark]]</f>
        <v>2</v>
      </c>
      <c r="F402" s="87"/>
      <c r="G402" s="87" t="s">
        <v>88</v>
      </c>
      <c r="H402" s="87"/>
      <c r="I402" s="85">
        <f>'Class Analysis'!G23</f>
        <v>3</v>
      </c>
      <c r="J402" s="85">
        <f>'Class Analysis'!AA23</f>
        <v>2</v>
      </c>
      <c r="K402" s="92">
        <f>Table2521[[#This Row],[Mark]]</f>
        <v>2</v>
      </c>
      <c r="L402" s="87"/>
    </row>
    <row r="403" spans="1:12" ht="18" customHeight="1" x14ac:dyDescent="0.5">
      <c r="A403" s="87" t="s">
        <v>89</v>
      </c>
      <c r="B403" s="87"/>
      <c r="C403" s="85">
        <f>'Class Analysis'!G24</f>
        <v>4</v>
      </c>
      <c r="D403" s="85">
        <f>'Class Analysis'!Z24</f>
        <v>4</v>
      </c>
      <c r="E403" s="92">
        <f>Table24620[[#This Row],[Mark]]</f>
        <v>4</v>
      </c>
      <c r="F403" s="87"/>
      <c r="G403" s="87" t="s">
        <v>89</v>
      </c>
      <c r="H403" s="87"/>
      <c r="I403" s="85">
        <f>'Class Analysis'!G24</f>
        <v>4</v>
      </c>
      <c r="J403" s="85">
        <f>'Class Analysis'!AA24</f>
        <v>3</v>
      </c>
      <c r="K403" s="92">
        <f>Table2521[[#This Row],[Mark]]</f>
        <v>3</v>
      </c>
      <c r="L403" s="87"/>
    </row>
    <row r="404" spans="1:12" ht="18" customHeight="1" x14ac:dyDescent="0.5">
      <c r="A404" s="87" t="s">
        <v>90</v>
      </c>
      <c r="B404" s="87"/>
      <c r="C404" s="85">
        <f>'Class Analysis'!G25</f>
        <v>3</v>
      </c>
      <c r="D404" s="85">
        <f>'Class Analysis'!Z25</f>
        <v>3</v>
      </c>
      <c r="E404" s="92">
        <f>Table24620[[#This Row],[Mark]]</f>
        <v>3</v>
      </c>
      <c r="F404" s="87"/>
      <c r="G404" s="87" t="s">
        <v>90</v>
      </c>
      <c r="H404" s="87"/>
      <c r="I404" s="85">
        <f>'Class Analysis'!G25</f>
        <v>3</v>
      </c>
      <c r="J404" s="85">
        <f>'Class Analysis'!AA25</f>
        <v>0</v>
      </c>
      <c r="K404" s="92">
        <f>Table2521[[#This Row],[Mark]]</f>
        <v>0</v>
      </c>
      <c r="L404" s="87"/>
    </row>
    <row r="405" spans="1:12" ht="18" customHeight="1" x14ac:dyDescent="0.5">
      <c r="A405" s="87" t="s">
        <v>63</v>
      </c>
      <c r="B405" s="87" t="s">
        <v>91</v>
      </c>
      <c r="C405" s="85">
        <f>'Class Analysis'!G26</f>
        <v>4</v>
      </c>
      <c r="D405" s="85">
        <f>'Class Analysis'!Z26</f>
        <v>2</v>
      </c>
      <c r="E405" s="92">
        <f>Table24620[[#This Row],[Mark]]</f>
        <v>2</v>
      </c>
      <c r="F405" s="87"/>
      <c r="G405" s="87" t="s">
        <v>63</v>
      </c>
      <c r="H405" s="87" t="s">
        <v>91</v>
      </c>
      <c r="I405" s="85">
        <f>'Class Analysis'!G26</f>
        <v>4</v>
      </c>
      <c r="J405" s="85">
        <f>'Class Analysis'!AA26</f>
        <v>3</v>
      </c>
      <c r="K405" s="92">
        <f>Table2521[[#This Row],[Mark]]</f>
        <v>3</v>
      </c>
      <c r="L405" s="87"/>
    </row>
    <row r="406" spans="1:12" ht="18" customHeight="1" x14ac:dyDescent="0.5">
      <c r="A406" s="87" t="s">
        <v>92</v>
      </c>
      <c r="B406" s="87" t="s">
        <v>93</v>
      </c>
      <c r="C406" s="85">
        <f>'Class Analysis'!G27</f>
        <v>4</v>
      </c>
      <c r="D406" s="85">
        <f>'Class Analysis'!Z27</f>
        <v>2</v>
      </c>
      <c r="E406" s="92">
        <f>Table24620[[#This Row],[Mark]]</f>
        <v>2</v>
      </c>
      <c r="F406" s="87"/>
      <c r="G406" s="87" t="s">
        <v>92</v>
      </c>
      <c r="H406" s="87" t="s">
        <v>93</v>
      </c>
      <c r="I406" s="85">
        <f>'Class Analysis'!G27</f>
        <v>4</v>
      </c>
      <c r="J406" s="85">
        <f>'Class Analysis'!AA27</f>
        <v>1</v>
      </c>
      <c r="K406" s="92">
        <f>Table2521[[#This Row],[Mark]]</f>
        <v>1</v>
      </c>
      <c r="L406" s="87"/>
    </row>
    <row r="407" spans="1:12" ht="18" customHeight="1" x14ac:dyDescent="0.5">
      <c r="A407" s="87" t="s">
        <v>64</v>
      </c>
      <c r="B407" s="87" t="s">
        <v>94</v>
      </c>
      <c r="C407" s="85">
        <f>'Class Analysis'!G28</f>
        <v>5</v>
      </c>
      <c r="D407" s="85">
        <f>'Class Analysis'!Z28</f>
        <v>2</v>
      </c>
      <c r="E407" s="92">
        <f>Table24620[[#This Row],[Mark]]</f>
        <v>2</v>
      </c>
      <c r="F407" s="87"/>
      <c r="G407" s="87" t="s">
        <v>64</v>
      </c>
      <c r="H407" s="87" t="s">
        <v>94</v>
      </c>
      <c r="I407" s="85">
        <f>'Class Analysis'!G28</f>
        <v>5</v>
      </c>
      <c r="J407" s="85">
        <f>'Class Analysis'!AA28</f>
        <v>0</v>
      </c>
      <c r="K407" s="92">
        <f>Table2521[[#This Row],[Mark]]</f>
        <v>0</v>
      </c>
      <c r="L407" s="87"/>
    </row>
    <row r="408" spans="1:12" ht="18" customHeight="1" x14ac:dyDescent="0.5">
      <c r="A408" s="87" t="s">
        <v>95</v>
      </c>
      <c r="B408" s="87"/>
      <c r="C408" s="85">
        <f>'Class Analysis'!G29</f>
        <v>4</v>
      </c>
      <c r="D408" s="85">
        <f>'Class Analysis'!Z29</f>
        <v>1</v>
      </c>
      <c r="E408" s="92">
        <f>Table24620[[#This Row],[Mark]]</f>
        <v>1</v>
      </c>
      <c r="F408" s="87"/>
      <c r="G408" s="87" t="s">
        <v>95</v>
      </c>
      <c r="H408" s="87"/>
      <c r="I408" s="85">
        <f>'Class Analysis'!G29</f>
        <v>4</v>
      </c>
      <c r="J408" s="85">
        <f>'Class Analysis'!AA29</f>
        <v>1</v>
      </c>
      <c r="K408" s="92">
        <f>Table2521[[#This Row],[Mark]]</f>
        <v>1</v>
      </c>
      <c r="L408" s="87"/>
    </row>
    <row r="409" spans="1:12" ht="18" customHeight="1" x14ac:dyDescent="0.5">
      <c r="A409" s="87" t="s">
        <v>96</v>
      </c>
      <c r="B409" s="87" t="s">
        <v>97</v>
      </c>
      <c r="C409" s="85">
        <f>'Class Analysis'!G30</f>
        <v>4</v>
      </c>
      <c r="D409" s="85">
        <f>'Class Analysis'!Z30</f>
        <v>4</v>
      </c>
      <c r="E409" s="92">
        <f>Table24620[[#This Row],[Mark]]</f>
        <v>4</v>
      </c>
      <c r="F409" s="87"/>
      <c r="G409" s="87" t="s">
        <v>96</v>
      </c>
      <c r="H409" s="87" t="s">
        <v>97</v>
      </c>
      <c r="I409" s="85">
        <f>'Class Analysis'!G30</f>
        <v>4</v>
      </c>
      <c r="J409" s="85">
        <f>'Class Analysis'!AA30</f>
        <v>3</v>
      </c>
      <c r="K409" s="92">
        <f>Table2521[[#This Row],[Mark]]</f>
        <v>3</v>
      </c>
      <c r="L409" s="87"/>
    </row>
    <row r="410" spans="1:12" s="81" customFormat="1" ht="8" customHeight="1" x14ac:dyDescent="0.35">
      <c r="C410" s="82"/>
      <c r="D410" s="82"/>
    </row>
    <row r="411" spans="1:12" s="81" customFormat="1" ht="18" customHeight="1" x14ac:dyDescent="0.35">
      <c r="B411" s="114" t="s">
        <v>62</v>
      </c>
      <c r="C411" s="113" t="e" vm="1">
        <v>#VALUE!</v>
      </c>
      <c r="D411" s="113"/>
      <c r="E411" s="82"/>
      <c r="H411" s="114" t="s">
        <v>62</v>
      </c>
      <c r="I411" s="113" t="e" vm="1">
        <v>#VALUE!</v>
      </c>
      <c r="J411" s="113"/>
    </row>
    <row r="412" spans="1:12" s="81" customFormat="1" ht="18" customHeight="1" x14ac:dyDescent="0.35">
      <c r="A412" s="82"/>
      <c r="B412" s="114"/>
      <c r="C412" s="113"/>
      <c r="D412" s="113"/>
      <c r="E412" s="82"/>
      <c r="H412" s="114"/>
      <c r="I412" s="113"/>
      <c r="J412" s="113"/>
    </row>
    <row r="413" spans="1:12" s="81" customFormat="1" ht="18" customHeight="1" x14ac:dyDescent="0.35">
      <c r="B413" s="114"/>
      <c r="C413" s="113"/>
      <c r="D413" s="113"/>
      <c r="E413" s="82"/>
      <c r="H413" s="114"/>
      <c r="I413" s="113"/>
      <c r="J413" s="113"/>
    </row>
    <row r="414" spans="1:12" s="81" customFormat="1" ht="18" customHeight="1" x14ac:dyDescent="0.35">
      <c r="B414" s="114"/>
      <c r="C414" s="113"/>
      <c r="D414" s="113"/>
      <c r="E414" s="82"/>
      <c r="H414" s="114"/>
      <c r="I414" s="113"/>
      <c r="J414" s="113"/>
    </row>
    <row r="415" spans="1:12" s="81" customFormat="1" ht="18" customHeight="1" x14ac:dyDescent="0.35">
      <c r="B415" s="89"/>
      <c r="C415" s="82"/>
      <c r="D415" s="82"/>
      <c r="E415" s="82"/>
      <c r="H415" s="89"/>
      <c r="I415" s="82"/>
      <c r="J415" s="82"/>
    </row>
    <row r="416" spans="1:12" s="81" customFormat="1" ht="18" customHeight="1" x14ac:dyDescent="0.35">
      <c r="B416" s="89"/>
      <c r="C416" s="82"/>
      <c r="D416" s="82"/>
      <c r="E416" s="82"/>
      <c r="H416" s="89"/>
      <c r="I416" s="82"/>
      <c r="J416" s="82"/>
    </row>
    <row r="417" spans="1:12" s="81" customFormat="1" ht="18" customHeight="1" x14ac:dyDescent="0.35">
      <c r="B417" s="89"/>
      <c r="C417" s="82"/>
      <c r="D417" s="82"/>
      <c r="E417" s="82"/>
      <c r="H417" s="89"/>
      <c r="I417" s="82"/>
      <c r="J417" s="82"/>
    </row>
    <row r="418" spans="1:12" s="81" customFormat="1" ht="18" customHeight="1" x14ac:dyDescent="0.35">
      <c r="B418" s="89"/>
      <c r="C418" s="82"/>
      <c r="D418" s="82"/>
      <c r="E418" s="82"/>
      <c r="H418" s="89"/>
      <c r="I418" s="82"/>
      <c r="J418" s="82"/>
    </row>
    <row r="419" spans="1:12" s="81" customFormat="1" ht="18" customHeight="1" x14ac:dyDescent="0.35">
      <c r="B419" s="89"/>
      <c r="C419" s="82"/>
      <c r="D419" s="82"/>
      <c r="E419" s="82"/>
      <c r="H419" s="89"/>
      <c r="I419" s="82"/>
      <c r="J419" s="82"/>
    </row>
    <row r="420" spans="1:12" s="81" customFormat="1" ht="18" customHeight="1" x14ac:dyDescent="0.35">
      <c r="B420" s="89"/>
      <c r="C420" s="82"/>
      <c r="D420" s="82"/>
      <c r="E420" s="82"/>
      <c r="H420" s="89"/>
      <c r="I420" s="82"/>
      <c r="J420" s="82"/>
    </row>
    <row r="421" spans="1:12" s="81" customFormat="1" ht="18" customHeight="1" x14ac:dyDescent="0.35">
      <c r="C421" s="82"/>
      <c r="D421" s="82"/>
    </row>
    <row r="422" spans="1:12" s="81" customFormat="1" ht="18" customHeight="1" x14ac:dyDescent="0.35">
      <c r="C422" s="82"/>
      <c r="D422" s="82"/>
    </row>
    <row r="423" spans="1:12" s="81" customFormat="1" ht="8" customHeight="1" x14ac:dyDescent="0.35">
      <c r="C423" s="82"/>
      <c r="D423" s="82"/>
    </row>
    <row r="424" spans="1:12" ht="18" customHeight="1" x14ac:dyDescent="0.35">
      <c r="A424" s="86" t="str">
        <f>'Register (fill in)'!B23</f>
        <v>Student U</v>
      </c>
      <c r="C424" s="88"/>
      <c r="D424" s="88"/>
      <c r="E424" s="87" t="s">
        <v>6</v>
      </c>
      <c r="F424" s="87">
        <f>'Class Analysis'!AB5</f>
        <v>60</v>
      </c>
      <c r="G424" s="86" t="str">
        <f>'Register (fill in)'!B24</f>
        <v>Student V</v>
      </c>
      <c r="K424" s="87" t="s">
        <v>6</v>
      </c>
      <c r="L424" s="87">
        <f>'Class Analysis'!AC5</f>
        <v>34</v>
      </c>
    </row>
    <row r="425" spans="1:12" ht="18" customHeight="1" x14ac:dyDescent="0.35">
      <c r="A425" s="91" t="s">
        <v>65</v>
      </c>
      <c r="C425" s="88"/>
      <c r="D425" s="88"/>
      <c r="E425" s="87" t="s">
        <v>5</v>
      </c>
      <c r="F425" s="87">
        <f>'Class Analysis'!AB4</f>
        <v>7</v>
      </c>
      <c r="G425" s="91" t="s">
        <v>65</v>
      </c>
      <c r="K425" s="87" t="s">
        <v>5</v>
      </c>
      <c r="L425" s="87">
        <f>'Class Analysis'!AC4</f>
        <v>5</v>
      </c>
    </row>
    <row r="426" spans="1:12" ht="8" customHeight="1" x14ac:dyDescent="0.35">
      <c r="I426" s="89"/>
      <c r="J426" s="89"/>
    </row>
    <row r="427" spans="1:12" ht="18" customHeight="1" x14ac:dyDescent="0.35">
      <c r="A427" s="83" t="s">
        <v>3</v>
      </c>
      <c r="B427" s="83" t="s">
        <v>4</v>
      </c>
      <c r="C427" s="84" t="s">
        <v>23</v>
      </c>
      <c r="D427" s="84" t="s">
        <v>6</v>
      </c>
      <c r="E427" s="83" t="s">
        <v>21</v>
      </c>
      <c r="F427" s="83" t="s">
        <v>22</v>
      </c>
      <c r="G427" s="83" t="s">
        <v>3</v>
      </c>
      <c r="H427" s="83" t="s">
        <v>4</v>
      </c>
      <c r="I427" s="84" t="s">
        <v>23</v>
      </c>
      <c r="J427" s="84" t="s">
        <v>6</v>
      </c>
      <c r="K427" s="83" t="s">
        <v>21</v>
      </c>
      <c r="L427" s="83" t="s">
        <v>22</v>
      </c>
    </row>
    <row r="428" spans="1:12" ht="18" customHeight="1" x14ac:dyDescent="0.5">
      <c r="A428" s="87" t="s">
        <v>67</v>
      </c>
      <c r="B428" s="87"/>
      <c r="C428" s="85">
        <f>'Class Analysis'!G7</f>
        <v>3</v>
      </c>
      <c r="D428" s="85">
        <f>'Class Analysis'!AB7</f>
        <v>3</v>
      </c>
      <c r="E428" s="92">
        <f>Table24622[[#This Row],[Mark]]</f>
        <v>3</v>
      </c>
      <c r="F428" s="87"/>
      <c r="G428" s="87" t="s">
        <v>67</v>
      </c>
      <c r="H428" s="87"/>
      <c r="I428" s="85">
        <f>'Class Analysis'!G7</f>
        <v>3</v>
      </c>
      <c r="J428" s="85">
        <f>'Class Analysis'!AC7</f>
        <v>0</v>
      </c>
      <c r="K428" s="92">
        <f>Table2523[[#This Row],[Mark]]</f>
        <v>0</v>
      </c>
      <c r="L428" s="87"/>
    </row>
    <row r="429" spans="1:12" ht="18" customHeight="1" x14ac:dyDescent="0.5">
      <c r="A429" s="87" t="s">
        <v>68</v>
      </c>
      <c r="B429" s="87" t="s">
        <v>69</v>
      </c>
      <c r="C429" s="85">
        <f>'Class Analysis'!G8</f>
        <v>4</v>
      </c>
      <c r="D429" s="85">
        <f>'Class Analysis'!AB8</f>
        <v>4</v>
      </c>
      <c r="E429" s="92">
        <f>Table24622[[#This Row],[Mark]]</f>
        <v>4</v>
      </c>
      <c r="F429" s="87"/>
      <c r="G429" s="87" t="s">
        <v>68</v>
      </c>
      <c r="H429" s="87" t="s">
        <v>69</v>
      </c>
      <c r="I429" s="85">
        <f>'Class Analysis'!G8</f>
        <v>4</v>
      </c>
      <c r="J429" s="85">
        <f>'Class Analysis'!AC8</f>
        <v>1</v>
      </c>
      <c r="K429" s="92">
        <f>Table2523[[#This Row],[Mark]]</f>
        <v>1</v>
      </c>
      <c r="L429" s="87"/>
    </row>
    <row r="430" spans="1:12" ht="18" customHeight="1" x14ac:dyDescent="0.5">
      <c r="A430" s="87" t="s">
        <v>70</v>
      </c>
      <c r="B430" s="87" t="s">
        <v>71</v>
      </c>
      <c r="C430" s="85">
        <f>'Class Analysis'!G9</f>
        <v>3</v>
      </c>
      <c r="D430" s="85">
        <f>'Class Analysis'!AB9</f>
        <v>3</v>
      </c>
      <c r="E430" s="92">
        <f>Table24622[[#This Row],[Mark]]</f>
        <v>3</v>
      </c>
      <c r="F430" s="87"/>
      <c r="G430" s="87" t="s">
        <v>70</v>
      </c>
      <c r="H430" s="87" t="s">
        <v>71</v>
      </c>
      <c r="I430" s="85">
        <f>'Class Analysis'!G9</f>
        <v>3</v>
      </c>
      <c r="J430" s="85">
        <f>'Class Analysis'!AC9</f>
        <v>1</v>
      </c>
      <c r="K430" s="92">
        <f>Table2523[[#This Row],[Mark]]</f>
        <v>1</v>
      </c>
      <c r="L430" s="87"/>
    </row>
    <row r="431" spans="1:12" ht="18" customHeight="1" x14ac:dyDescent="0.5">
      <c r="A431" s="87" t="s">
        <v>72</v>
      </c>
      <c r="B431" s="87" t="s">
        <v>73</v>
      </c>
      <c r="C431" s="85">
        <f>'Class Analysis'!G10</f>
        <v>4</v>
      </c>
      <c r="D431" s="85">
        <f>'Class Analysis'!AB10</f>
        <v>4</v>
      </c>
      <c r="E431" s="92">
        <f>Table24622[[#This Row],[Mark]]</f>
        <v>4</v>
      </c>
      <c r="F431" s="87"/>
      <c r="G431" s="87" t="s">
        <v>72</v>
      </c>
      <c r="H431" s="87" t="s">
        <v>73</v>
      </c>
      <c r="I431" s="85">
        <f>'Class Analysis'!G10</f>
        <v>4</v>
      </c>
      <c r="J431" s="85">
        <f>'Class Analysis'!AC10</f>
        <v>1</v>
      </c>
      <c r="K431" s="92">
        <f>Table2523[[#This Row],[Mark]]</f>
        <v>1</v>
      </c>
      <c r="L431" s="87"/>
    </row>
    <row r="432" spans="1:12" ht="18" customHeight="1" x14ac:dyDescent="0.5">
      <c r="A432" s="87" t="s">
        <v>74</v>
      </c>
      <c r="B432" s="87"/>
      <c r="C432" s="85">
        <f>'Class Analysis'!G11</f>
        <v>4</v>
      </c>
      <c r="D432" s="85">
        <f>'Class Analysis'!AB11</f>
        <v>4</v>
      </c>
      <c r="E432" s="92">
        <f>Table24622[[#This Row],[Mark]]</f>
        <v>4</v>
      </c>
      <c r="F432" s="87"/>
      <c r="G432" s="87" t="s">
        <v>74</v>
      </c>
      <c r="H432" s="87"/>
      <c r="I432" s="85">
        <f>'Class Analysis'!G11</f>
        <v>4</v>
      </c>
      <c r="J432" s="85">
        <f>'Class Analysis'!AC11</f>
        <v>0</v>
      </c>
      <c r="K432" s="92">
        <f>Table2523[[#This Row],[Mark]]</f>
        <v>0</v>
      </c>
      <c r="L432" s="87"/>
    </row>
    <row r="433" spans="1:12" ht="18" customHeight="1" x14ac:dyDescent="0.5">
      <c r="A433" s="87" t="s">
        <v>75</v>
      </c>
      <c r="B433" s="87"/>
      <c r="C433" s="85">
        <f>'Class Analysis'!G12</f>
        <v>2</v>
      </c>
      <c r="D433" s="85">
        <f>'Class Analysis'!AB12</f>
        <v>1</v>
      </c>
      <c r="E433" s="92">
        <f>Table24622[[#This Row],[Mark]]</f>
        <v>1</v>
      </c>
      <c r="F433" s="87"/>
      <c r="G433" s="87" t="s">
        <v>75</v>
      </c>
      <c r="H433" s="87"/>
      <c r="I433" s="85">
        <f>'Class Analysis'!G12</f>
        <v>2</v>
      </c>
      <c r="J433" s="85">
        <f>'Class Analysis'!AC12</f>
        <v>0</v>
      </c>
      <c r="K433" s="92">
        <f>Table2523[[#This Row],[Mark]]</f>
        <v>0</v>
      </c>
      <c r="L433" s="87"/>
    </row>
    <row r="434" spans="1:12" ht="18" customHeight="1" x14ac:dyDescent="0.5">
      <c r="A434" s="87" t="s">
        <v>61</v>
      </c>
      <c r="B434" s="87"/>
      <c r="C434" s="85">
        <f>'Class Analysis'!G13</f>
        <v>4</v>
      </c>
      <c r="D434" s="85">
        <f>'Class Analysis'!AB13</f>
        <v>1</v>
      </c>
      <c r="E434" s="92">
        <f>Table24622[[#This Row],[Mark]]</f>
        <v>1</v>
      </c>
      <c r="F434" s="87"/>
      <c r="G434" s="87" t="s">
        <v>61</v>
      </c>
      <c r="H434" s="87"/>
      <c r="I434" s="85">
        <f>'Class Analysis'!G13</f>
        <v>4</v>
      </c>
      <c r="J434" s="85">
        <f>'Class Analysis'!AC13</f>
        <v>0</v>
      </c>
      <c r="K434" s="92">
        <f>Table2523[[#This Row],[Mark]]</f>
        <v>0</v>
      </c>
      <c r="L434" s="87"/>
    </row>
    <row r="435" spans="1:12" ht="18" customHeight="1" x14ac:dyDescent="0.5">
      <c r="A435" s="87" t="s">
        <v>76</v>
      </c>
      <c r="B435" s="87" t="s">
        <v>77</v>
      </c>
      <c r="C435" s="85">
        <f>'Class Analysis'!G14</f>
        <v>5</v>
      </c>
      <c r="D435" s="85">
        <f>'Class Analysis'!AB14</f>
        <v>5</v>
      </c>
      <c r="E435" s="92">
        <f>Table24622[[#This Row],[Mark]]</f>
        <v>5</v>
      </c>
      <c r="F435" s="87"/>
      <c r="G435" s="87" t="s">
        <v>76</v>
      </c>
      <c r="H435" s="87" t="s">
        <v>77</v>
      </c>
      <c r="I435" s="85">
        <f>'Class Analysis'!G14</f>
        <v>5</v>
      </c>
      <c r="J435" s="85">
        <f>'Class Analysis'!AC14</f>
        <v>0</v>
      </c>
      <c r="K435" s="92">
        <f>Table2523[[#This Row],[Mark]]</f>
        <v>0</v>
      </c>
      <c r="L435" s="87"/>
    </row>
    <row r="436" spans="1:12" ht="18" customHeight="1" x14ac:dyDescent="0.5">
      <c r="A436" s="87" t="s">
        <v>77</v>
      </c>
      <c r="B436" s="87" t="s">
        <v>78</v>
      </c>
      <c r="C436" s="85">
        <f>'Class Analysis'!G15</f>
        <v>5</v>
      </c>
      <c r="D436" s="85">
        <f>'Class Analysis'!AB15</f>
        <v>1</v>
      </c>
      <c r="E436" s="92">
        <f>Table24622[[#This Row],[Mark]]</f>
        <v>1</v>
      </c>
      <c r="F436" s="87"/>
      <c r="G436" s="87" t="s">
        <v>77</v>
      </c>
      <c r="H436" s="87" t="s">
        <v>78</v>
      </c>
      <c r="I436" s="85">
        <f>'Class Analysis'!G15</f>
        <v>5</v>
      </c>
      <c r="J436" s="85">
        <f>'Class Analysis'!AC15</f>
        <v>1</v>
      </c>
      <c r="K436" s="92">
        <f>Table2523[[#This Row],[Mark]]</f>
        <v>1</v>
      </c>
      <c r="L436" s="87"/>
    </row>
    <row r="437" spans="1:12" ht="18" customHeight="1" x14ac:dyDescent="0.5">
      <c r="A437" s="87" t="s">
        <v>79</v>
      </c>
      <c r="B437" s="87"/>
      <c r="C437" s="85">
        <f>'Class Analysis'!G16</f>
        <v>3</v>
      </c>
      <c r="D437" s="85">
        <f>'Class Analysis'!AB16</f>
        <v>3</v>
      </c>
      <c r="E437" s="92">
        <f>Table24622[[#This Row],[Mark]]</f>
        <v>3</v>
      </c>
      <c r="F437" s="87"/>
      <c r="G437" s="87" t="s">
        <v>79</v>
      </c>
      <c r="H437" s="87"/>
      <c r="I437" s="85">
        <f>'Class Analysis'!G16</f>
        <v>3</v>
      </c>
      <c r="J437" s="85">
        <f>'Class Analysis'!AC16</f>
        <v>2</v>
      </c>
      <c r="K437" s="92">
        <f>Table2523[[#This Row],[Mark]]</f>
        <v>2</v>
      </c>
      <c r="L437" s="87"/>
    </row>
    <row r="438" spans="1:12" ht="18" customHeight="1" x14ac:dyDescent="0.5">
      <c r="A438" s="87" t="s">
        <v>80</v>
      </c>
      <c r="B438" s="87" t="s">
        <v>81</v>
      </c>
      <c r="C438" s="85">
        <f>'Class Analysis'!G17</f>
        <v>7</v>
      </c>
      <c r="D438" s="85">
        <f>'Class Analysis'!AB17</f>
        <v>2</v>
      </c>
      <c r="E438" s="92">
        <f>Table24622[[#This Row],[Mark]]</f>
        <v>2</v>
      </c>
      <c r="F438" s="87"/>
      <c r="G438" s="87" t="s">
        <v>80</v>
      </c>
      <c r="H438" s="87" t="s">
        <v>81</v>
      </c>
      <c r="I438" s="85">
        <f>'Class Analysis'!G17</f>
        <v>7</v>
      </c>
      <c r="J438" s="85">
        <f>'Class Analysis'!AC17</f>
        <v>1</v>
      </c>
      <c r="K438" s="92">
        <f>Table2523[[#This Row],[Mark]]</f>
        <v>1</v>
      </c>
      <c r="L438" s="87"/>
    </row>
    <row r="439" spans="1:12" ht="18" customHeight="1" x14ac:dyDescent="0.5">
      <c r="A439" s="87" t="s">
        <v>82</v>
      </c>
      <c r="B439" s="87" t="s">
        <v>83</v>
      </c>
      <c r="C439" s="85">
        <f>'Class Analysis'!G18</f>
        <v>6</v>
      </c>
      <c r="D439" s="85">
        <f>'Class Analysis'!AB18</f>
        <v>2</v>
      </c>
      <c r="E439" s="92">
        <f>Table24622[[#This Row],[Mark]]</f>
        <v>2</v>
      </c>
      <c r="F439" s="87"/>
      <c r="G439" s="87" t="s">
        <v>82</v>
      </c>
      <c r="H439" s="87" t="s">
        <v>83</v>
      </c>
      <c r="I439" s="85">
        <f>'Class Analysis'!G18</f>
        <v>6</v>
      </c>
      <c r="J439" s="85">
        <f>'Class Analysis'!AC18</f>
        <v>0</v>
      </c>
      <c r="K439" s="92">
        <f>Table2523[[#This Row],[Mark]]</f>
        <v>0</v>
      </c>
      <c r="L439" s="87"/>
    </row>
    <row r="440" spans="1:12" ht="18" customHeight="1" x14ac:dyDescent="0.5">
      <c r="A440" s="87" t="s">
        <v>84</v>
      </c>
      <c r="B440" s="87"/>
      <c r="C440" s="85">
        <f>'Class Analysis'!G19</f>
        <v>3</v>
      </c>
      <c r="D440" s="85">
        <f>'Class Analysis'!AB19</f>
        <v>0</v>
      </c>
      <c r="E440" s="92">
        <f>Table24622[[#This Row],[Mark]]</f>
        <v>0</v>
      </c>
      <c r="F440" s="87"/>
      <c r="G440" s="87" t="s">
        <v>84</v>
      </c>
      <c r="H440" s="87"/>
      <c r="I440" s="85">
        <f>'Class Analysis'!G19</f>
        <v>3</v>
      </c>
      <c r="J440" s="85">
        <f>'Class Analysis'!AC19</f>
        <v>2</v>
      </c>
      <c r="K440" s="92">
        <f>Table2523[[#This Row],[Mark]]</f>
        <v>2</v>
      </c>
      <c r="L440" s="87"/>
    </row>
    <row r="441" spans="1:12" ht="18" customHeight="1" x14ac:dyDescent="0.5">
      <c r="A441" s="87" t="s">
        <v>98</v>
      </c>
      <c r="B441" s="87"/>
      <c r="C441" s="85">
        <f>'Class Analysis'!G20</f>
        <v>5</v>
      </c>
      <c r="D441" s="85">
        <f>'Class Analysis'!AB20</f>
        <v>5</v>
      </c>
      <c r="E441" s="92">
        <f>Table24622[[#This Row],[Mark]]</f>
        <v>5</v>
      </c>
      <c r="F441" s="87"/>
      <c r="G441" s="87" t="s">
        <v>98</v>
      </c>
      <c r="H441" s="87"/>
      <c r="I441" s="85">
        <f>'Class Analysis'!G20</f>
        <v>5</v>
      </c>
      <c r="J441" s="85">
        <f>'Class Analysis'!AC20</f>
        <v>4</v>
      </c>
      <c r="K441" s="92">
        <f>Table2523[[#This Row],[Mark]]</f>
        <v>4</v>
      </c>
      <c r="L441" s="87"/>
    </row>
    <row r="442" spans="1:12" ht="18" customHeight="1" x14ac:dyDescent="0.5">
      <c r="A442" s="87" t="s">
        <v>86</v>
      </c>
      <c r="B442" s="87"/>
      <c r="C442" s="85">
        <f>'Class Analysis'!G21</f>
        <v>5</v>
      </c>
      <c r="D442" s="85">
        <f>'Class Analysis'!AB21</f>
        <v>1</v>
      </c>
      <c r="E442" s="92">
        <f>Table24622[[#This Row],[Mark]]</f>
        <v>1</v>
      </c>
      <c r="F442" s="87"/>
      <c r="G442" s="87" t="s">
        <v>86</v>
      </c>
      <c r="H442" s="87"/>
      <c r="I442" s="85">
        <f>'Class Analysis'!G21</f>
        <v>5</v>
      </c>
      <c r="J442" s="85">
        <f>'Class Analysis'!AC21</f>
        <v>2</v>
      </c>
      <c r="K442" s="92">
        <f>Table2523[[#This Row],[Mark]]</f>
        <v>2</v>
      </c>
      <c r="L442" s="87"/>
    </row>
    <row r="443" spans="1:12" ht="18" customHeight="1" x14ac:dyDescent="0.5">
      <c r="A443" s="87" t="s">
        <v>87</v>
      </c>
      <c r="B443" s="87"/>
      <c r="C443" s="85">
        <f>'Class Analysis'!G22</f>
        <v>6</v>
      </c>
      <c r="D443" s="85">
        <f>'Class Analysis'!AB22</f>
        <v>2</v>
      </c>
      <c r="E443" s="92">
        <f>Table24622[[#This Row],[Mark]]</f>
        <v>2</v>
      </c>
      <c r="F443" s="87"/>
      <c r="G443" s="87" t="s">
        <v>87</v>
      </c>
      <c r="H443" s="87"/>
      <c r="I443" s="85">
        <f>'Class Analysis'!G22</f>
        <v>6</v>
      </c>
      <c r="J443" s="85">
        <f>'Class Analysis'!AC22</f>
        <v>1</v>
      </c>
      <c r="K443" s="92">
        <f>Table2523[[#This Row],[Mark]]</f>
        <v>1</v>
      </c>
      <c r="L443" s="87"/>
    </row>
    <row r="444" spans="1:12" ht="18" customHeight="1" x14ac:dyDescent="0.5">
      <c r="A444" s="87" t="s">
        <v>88</v>
      </c>
      <c r="B444" s="87"/>
      <c r="C444" s="85">
        <f>'Class Analysis'!G23</f>
        <v>3</v>
      </c>
      <c r="D444" s="85">
        <f>'Class Analysis'!AB23</f>
        <v>1</v>
      </c>
      <c r="E444" s="92">
        <f>Table24622[[#This Row],[Mark]]</f>
        <v>1</v>
      </c>
      <c r="F444" s="87"/>
      <c r="G444" s="87" t="s">
        <v>88</v>
      </c>
      <c r="H444" s="87"/>
      <c r="I444" s="85">
        <f>'Class Analysis'!G23</f>
        <v>3</v>
      </c>
      <c r="J444" s="85">
        <f>'Class Analysis'!AC23</f>
        <v>1</v>
      </c>
      <c r="K444" s="92">
        <f>Table2523[[#This Row],[Mark]]</f>
        <v>1</v>
      </c>
      <c r="L444" s="87"/>
    </row>
    <row r="445" spans="1:12" ht="18" customHeight="1" x14ac:dyDescent="0.5">
      <c r="A445" s="87" t="s">
        <v>89</v>
      </c>
      <c r="B445" s="87"/>
      <c r="C445" s="85">
        <f>'Class Analysis'!G24</f>
        <v>4</v>
      </c>
      <c r="D445" s="85">
        <f>'Class Analysis'!AB24</f>
        <v>4</v>
      </c>
      <c r="E445" s="92">
        <f>Table24622[[#This Row],[Mark]]</f>
        <v>4</v>
      </c>
      <c r="F445" s="87"/>
      <c r="G445" s="87" t="s">
        <v>89</v>
      </c>
      <c r="H445" s="87"/>
      <c r="I445" s="85">
        <f>'Class Analysis'!G24</f>
        <v>4</v>
      </c>
      <c r="J445" s="85">
        <f>'Class Analysis'!AC24</f>
        <v>1</v>
      </c>
      <c r="K445" s="92">
        <f>Table2523[[#This Row],[Mark]]</f>
        <v>1</v>
      </c>
      <c r="L445" s="87"/>
    </row>
    <row r="446" spans="1:12" ht="18" customHeight="1" x14ac:dyDescent="0.5">
      <c r="A446" s="87" t="s">
        <v>90</v>
      </c>
      <c r="B446" s="87"/>
      <c r="C446" s="85">
        <f>'Class Analysis'!G25</f>
        <v>3</v>
      </c>
      <c r="D446" s="85">
        <f>'Class Analysis'!AB25</f>
        <v>3</v>
      </c>
      <c r="E446" s="92">
        <f>Table24622[[#This Row],[Mark]]</f>
        <v>3</v>
      </c>
      <c r="F446" s="87"/>
      <c r="G446" s="87" t="s">
        <v>90</v>
      </c>
      <c r="H446" s="87"/>
      <c r="I446" s="85">
        <f>'Class Analysis'!G25</f>
        <v>3</v>
      </c>
      <c r="J446" s="85">
        <f>'Class Analysis'!AC25</f>
        <v>0</v>
      </c>
      <c r="K446" s="92">
        <f>Table2523[[#This Row],[Mark]]</f>
        <v>0</v>
      </c>
      <c r="L446" s="87"/>
    </row>
    <row r="447" spans="1:12" ht="18" customHeight="1" x14ac:dyDescent="0.5">
      <c r="A447" s="87" t="s">
        <v>63</v>
      </c>
      <c r="B447" s="87" t="s">
        <v>91</v>
      </c>
      <c r="C447" s="85">
        <f>'Class Analysis'!G26</f>
        <v>4</v>
      </c>
      <c r="D447" s="85">
        <f>'Class Analysis'!AB26</f>
        <v>0</v>
      </c>
      <c r="E447" s="92">
        <f>Table24622[[#This Row],[Mark]]</f>
        <v>0</v>
      </c>
      <c r="F447" s="87"/>
      <c r="G447" s="87" t="s">
        <v>63</v>
      </c>
      <c r="H447" s="87" t="s">
        <v>91</v>
      </c>
      <c r="I447" s="85">
        <f>'Class Analysis'!G26</f>
        <v>4</v>
      </c>
      <c r="J447" s="85">
        <f>'Class Analysis'!AC26</f>
        <v>4</v>
      </c>
      <c r="K447" s="92">
        <f>Table2523[[#This Row],[Mark]]</f>
        <v>4</v>
      </c>
      <c r="L447" s="87"/>
    </row>
    <row r="448" spans="1:12" ht="18" customHeight="1" x14ac:dyDescent="0.5">
      <c r="A448" s="87" t="s">
        <v>92</v>
      </c>
      <c r="B448" s="87" t="s">
        <v>93</v>
      </c>
      <c r="C448" s="85">
        <f>'Class Analysis'!G27</f>
        <v>4</v>
      </c>
      <c r="D448" s="85">
        <f>'Class Analysis'!AB27</f>
        <v>4</v>
      </c>
      <c r="E448" s="92">
        <f>Table24622[[#This Row],[Mark]]</f>
        <v>4</v>
      </c>
      <c r="F448" s="87"/>
      <c r="G448" s="87" t="s">
        <v>92</v>
      </c>
      <c r="H448" s="87" t="s">
        <v>93</v>
      </c>
      <c r="I448" s="85">
        <f>'Class Analysis'!G27</f>
        <v>4</v>
      </c>
      <c r="J448" s="85">
        <f>'Class Analysis'!AC27</f>
        <v>4</v>
      </c>
      <c r="K448" s="92">
        <f>Table2523[[#This Row],[Mark]]</f>
        <v>4</v>
      </c>
      <c r="L448" s="87"/>
    </row>
    <row r="449" spans="1:12" ht="18" customHeight="1" x14ac:dyDescent="0.5">
      <c r="A449" s="87" t="s">
        <v>64</v>
      </c>
      <c r="B449" s="87" t="s">
        <v>94</v>
      </c>
      <c r="C449" s="85">
        <f>'Class Analysis'!G28</f>
        <v>5</v>
      </c>
      <c r="D449" s="85">
        <f>'Class Analysis'!AB28</f>
        <v>5</v>
      </c>
      <c r="E449" s="92">
        <f>Table24622[[#This Row],[Mark]]</f>
        <v>5</v>
      </c>
      <c r="F449" s="87"/>
      <c r="G449" s="87" t="s">
        <v>64</v>
      </c>
      <c r="H449" s="87" t="s">
        <v>94</v>
      </c>
      <c r="I449" s="85">
        <f>'Class Analysis'!G28</f>
        <v>5</v>
      </c>
      <c r="J449" s="85">
        <f>'Class Analysis'!AC28</f>
        <v>4</v>
      </c>
      <c r="K449" s="92">
        <f>Table2523[[#This Row],[Mark]]</f>
        <v>4</v>
      </c>
      <c r="L449" s="87"/>
    </row>
    <row r="450" spans="1:12" ht="18" customHeight="1" x14ac:dyDescent="0.5">
      <c r="A450" s="87" t="s">
        <v>95</v>
      </c>
      <c r="B450" s="87"/>
      <c r="C450" s="85">
        <f>'Class Analysis'!G29</f>
        <v>4</v>
      </c>
      <c r="D450" s="85">
        <f>'Class Analysis'!AB29</f>
        <v>1</v>
      </c>
      <c r="E450" s="92">
        <f>Table24622[[#This Row],[Mark]]</f>
        <v>1</v>
      </c>
      <c r="F450" s="87"/>
      <c r="G450" s="87" t="s">
        <v>95</v>
      </c>
      <c r="H450" s="87"/>
      <c r="I450" s="85">
        <f>'Class Analysis'!G29</f>
        <v>4</v>
      </c>
      <c r="J450" s="85">
        <f>'Class Analysis'!AC29</f>
        <v>0</v>
      </c>
      <c r="K450" s="92">
        <f>Table2523[[#This Row],[Mark]]</f>
        <v>0</v>
      </c>
      <c r="L450" s="87"/>
    </row>
    <row r="451" spans="1:12" ht="18" customHeight="1" x14ac:dyDescent="0.5">
      <c r="A451" s="87" t="s">
        <v>96</v>
      </c>
      <c r="B451" s="87" t="s">
        <v>97</v>
      </c>
      <c r="C451" s="85">
        <f>'Class Analysis'!G30</f>
        <v>4</v>
      </c>
      <c r="D451" s="85">
        <f>'Class Analysis'!AB30</f>
        <v>1</v>
      </c>
      <c r="E451" s="92">
        <f>Table24622[[#This Row],[Mark]]</f>
        <v>1</v>
      </c>
      <c r="F451" s="87"/>
      <c r="G451" s="87" t="s">
        <v>96</v>
      </c>
      <c r="H451" s="87" t="s">
        <v>97</v>
      </c>
      <c r="I451" s="85">
        <f>'Class Analysis'!G30</f>
        <v>4</v>
      </c>
      <c r="J451" s="85">
        <f>'Class Analysis'!AC30</f>
        <v>4</v>
      </c>
      <c r="K451" s="92">
        <f>Table2523[[#This Row],[Mark]]</f>
        <v>4</v>
      </c>
      <c r="L451" s="87"/>
    </row>
    <row r="452" spans="1:12" s="81" customFormat="1" ht="8" customHeight="1" x14ac:dyDescent="0.35">
      <c r="C452" s="82"/>
      <c r="D452" s="82"/>
    </row>
    <row r="453" spans="1:12" s="81" customFormat="1" ht="18" customHeight="1" x14ac:dyDescent="0.35">
      <c r="B453" s="114" t="s">
        <v>62</v>
      </c>
      <c r="C453" s="113" t="e" vm="1">
        <v>#VALUE!</v>
      </c>
      <c r="D453" s="113"/>
      <c r="E453" s="82"/>
      <c r="H453" s="114" t="s">
        <v>62</v>
      </c>
      <c r="I453" s="113" t="e" vm="1">
        <v>#VALUE!</v>
      </c>
      <c r="J453" s="113"/>
    </row>
    <row r="454" spans="1:12" s="81" customFormat="1" ht="18" customHeight="1" x14ac:dyDescent="0.35">
      <c r="A454" s="82"/>
      <c r="B454" s="114"/>
      <c r="C454" s="113"/>
      <c r="D454" s="113"/>
      <c r="E454" s="82"/>
      <c r="H454" s="114"/>
      <c r="I454" s="113"/>
      <c r="J454" s="113"/>
    </row>
    <row r="455" spans="1:12" s="81" customFormat="1" ht="18" customHeight="1" x14ac:dyDescent="0.35">
      <c r="B455" s="114"/>
      <c r="C455" s="113"/>
      <c r="D455" s="113"/>
      <c r="E455" s="82"/>
      <c r="H455" s="114"/>
      <c r="I455" s="113"/>
      <c r="J455" s="113"/>
    </row>
    <row r="456" spans="1:12" s="81" customFormat="1" ht="18" customHeight="1" x14ac:dyDescent="0.35">
      <c r="B456" s="114"/>
      <c r="C456" s="113"/>
      <c r="D456" s="113"/>
      <c r="E456" s="82"/>
      <c r="H456" s="114"/>
      <c r="I456" s="113"/>
      <c r="J456" s="113"/>
    </row>
    <row r="457" spans="1:12" s="81" customFormat="1" ht="18" customHeight="1" x14ac:dyDescent="0.35">
      <c r="B457" s="89"/>
      <c r="C457" s="82"/>
      <c r="D457" s="82"/>
      <c r="E457" s="82"/>
      <c r="H457" s="89"/>
      <c r="I457" s="82"/>
      <c r="J457" s="82"/>
    </row>
    <row r="458" spans="1:12" s="81" customFormat="1" ht="18" customHeight="1" x14ac:dyDescent="0.35">
      <c r="B458" s="89"/>
      <c r="C458" s="82"/>
      <c r="D458" s="82"/>
      <c r="E458" s="82"/>
      <c r="H458" s="89"/>
      <c r="I458" s="82"/>
      <c r="J458" s="82"/>
    </row>
    <row r="459" spans="1:12" s="81" customFormat="1" ht="18" customHeight="1" x14ac:dyDescent="0.35">
      <c r="B459" s="89"/>
      <c r="C459" s="82"/>
      <c r="D459" s="82"/>
      <c r="E459" s="82"/>
      <c r="H459" s="89"/>
      <c r="I459" s="82"/>
      <c r="J459" s="82"/>
    </row>
    <row r="460" spans="1:12" s="81" customFormat="1" ht="18" customHeight="1" x14ac:dyDescent="0.35">
      <c r="B460" s="89"/>
      <c r="C460" s="82"/>
      <c r="D460" s="82"/>
      <c r="E460" s="82"/>
      <c r="H460" s="89"/>
      <c r="I460" s="82"/>
      <c r="J460" s="82"/>
    </row>
    <row r="461" spans="1:12" s="81" customFormat="1" ht="18" customHeight="1" x14ac:dyDescent="0.35">
      <c r="B461" s="89"/>
      <c r="C461" s="82"/>
      <c r="D461" s="82"/>
      <c r="E461" s="82"/>
      <c r="H461" s="89"/>
      <c r="I461" s="82"/>
      <c r="J461" s="82"/>
    </row>
    <row r="462" spans="1:12" s="81" customFormat="1" ht="18" customHeight="1" x14ac:dyDescent="0.35">
      <c r="B462" s="89"/>
      <c r="C462" s="82"/>
      <c r="D462" s="82"/>
      <c r="E462" s="82"/>
      <c r="H462" s="89"/>
      <c r="I462" s="82"/>
      <c r="J462" s="82"/>
    </row>
    <row r="463" spans="1:12" s="81" customFormat="1" ht="18" customHeight="1" x14ac:dyDescent="0.35">
      <c r="C463" s="82"/>
      <c r="D463" s="82"/>
    </row>
    <row r="464" spans="1:12" s="81" customFormat="1" ht="18" customHeight="1" x14ac:dyDescent="0.35">
      <c r="C464" s="82"/>
      <c r="D464" s="82"/>
    </row>
    <row r="465" spans="1:12" s="81" customFormat="1" ht="8" customHeight="1" x14ac:dyDescent="0.35">
      <c r="C465" s="82"/>
      <c r="D465" s="82"/>
    </row>
    <row r="466" spans="1:12" ht="18" customHeight="1" x14ac:dyDescent="0.35">
      <c r="A466" s="86" t="str">
        <f>'Register (fill in)'!B25</f>
        <v>Student W</v>
      </c>
      <c r="C466" s="88"/>
      <c r="D466" s="88"/>
      <c r="E466" s="87" t="s">
        <v>6</v>
      </c>
      <c r="F466" s="87">
        <f>'Class Analysis'!AD5</f>
        <v>70</v>
      </c>
      <c r="G466" s="86" t="str">
        <f>'Register (fill in)'!B26</f>
        <v>Student X</v>
      </c>
      <c r="K466" s="87" t="s">
        <v>6</v>
      </c>
      <c r="L466" s="87">
        <f>'Class Analysis'!AE5</f>
        <v>29</v>
      </c>
    </row>
    <row r="467" spans="1:12" ht="18" customHeight="1" x14ac:dyDescent="0.35">
      <c r="A467" s="91" t="s">
        <v>65</v>
      </c>
      <c r="C467" s="88"/>
      <c r="D467" s="88"/>
      <c r="E467" s="87" t="s">
        <v>5</v>
      </c>
      <c r="F467" s="87">
        <f>'Class Analysis'!AD4</f>
        <v>8</v>
      </c>
      <c r="G467" s="91" t="s">
        <v>65</v>
      </c>
      <c r="K467" s="87" t="s">
        <v>5</v>
      </c>
      <c r="L467" s="87">
        <f>'Class Analysis'!AE4</f>
        <v>5</v>
      </c>
    </row>
    <row r="468" spans="1:12" ht="8" customHeight="1" x14ac:dyDescent="0.35">
      <c r="I468" s="89"/>
      <c r="J468" s="89"/>
    </row>
    <row r="469" spans="1:12" ht="18" customHeight="1" x14ac:dyDescent="0.35">
      <c r="A469" s="83" t="s">
        <v>3</v>
      </c>
      <c r="B469" s="83" t="s">
        <v>4</v>
      </c>
      <c r="C469" s="84" t="s">
        <v>23</v>
      </c>
      <c r="D469" s="84" t="s">
        <v>6</v>
      </c>
      <c r="E469" s="83" t="s">
        <v>21</v>
      </c>
      <c r="F469" s="83" t="s">
        <v>22</v>
      </c>
      <c r="G469" s="83" t="s">
        <v>3</v>
      </c>
      <c r="H469" s="83" t="s">
        <v>4</v>
      </c>
      <c r="I469" s="84" t="s">
        <v>23</v>
      </c>
      <c r="J469" s="84" t="s">
        <v>6</v>
      </c>
      <c r="K469" s="83" t="s">
        <v>21</v>
      </c>
      <c r="L469" s="83" t="s">
        <v>22</v>
      </c>
    </row>
    <row r="470" spans="1:12" ht="18" customHeight="1" x14ac:dyDescent="0.5">
      <c r="A470" s="87" t="s">
        <v>67</v>
      </c>
      <c r="B470" s="87"/>
      <c r="C470" s="85">
        <f>'Class Analysis'!G7</f>
        <v>3</v>
      </c>
      <c r="D470" s="85">
        <f>'Class Analysis'!AD7</f>
        <v>3</v>
      </c>
      <c r="E470" s="92">
        <f>Table24624[[#This Row],[Mark]]</f>
        <v>3</v>
      </c>
      <c r="F470" s="87"/>
      <c r="G470" s="87" t="s">
        <v>67</v>
      </c>
      <c r="H470" s="87"/>
      <c r="I470" s="85">
        <f>'Class Analysis'!G7</f>
        <v>3</v>
      </c>
      <c r="J470" s="85">
        <f>'Class Analysis'!AE7</f>
        <v>0</v>
      </c>
      <c r="K470" s="92">
        <f>Table2525[[#This Row],[Mark]]</f>
        <v>0</v>
      </c>
      <c r="L470" s="87"/>
    </row>
    <row r="471" spans="1:12" ht="18" customHeight="1" x14ac:dyDescent="0.5">
      <c r="A471" s="87" t="s">
        <v>68</v>
      </c>
      <c r="B471" s="87" t="s">
        <v>69</v>
      </c>
      <c r="C471" s="85">
        <f>'Class Analysis'!G8</f>
        <v>4</v>
      </c>
      <c r="D471" s="85">
        <f>'Class Analysis'!AD8</f>
        <v>4</v>
      </c>
      <c r="E471" s="92">
        <f>Table24624[[#This Row],[Mark]]</f>
        <v>4</v>
      </c>
      <c r="F471" s="87"/>
      <c r="G471" s="87" t="s">
        <v>68</v>
      </c>
      <c r="H471" s="87" t="s">
        <v>69</v>
      </c>
      <c r="I471" s="85">
        <f>'Class Analysis'!G8</f>
        <v>4</v>
      </c>
      <c r="J471" s="85">
        <f>'Class Analysis'!AE8</f>
        <v>1</v>
      </c>
      <c r="K471" s="92">
        <f>Table2525[[#This Row],[Mark]]</f>
        <v>1</v>
      </c>
      <c r="L471" s="87"/>
    </row>
    <row r="472" spans="1:12" ht="18" customHeight="1" x14ac:dyDescent="0.5">
      <c r="A472" s="87" t="s">
        <v>70</v>
      </c>
      <c r="B472" s="87" t="s">
        <v>71</v>
      </c>
      <c r="C472" s="85">
        <f>'Class Analysis'!G9</f>
        <v>3</v>
      </c>
      <c r="D472" s="85">
        <f>'Class Analysis'!AD9</f>
        <v>3</v>
      </c>
      <c r="E472" s="92">
        <f>Table24624[[#This Row],[Mark]]</f>
        <v>3</v>
      </c>
      <c r="F472" s="87"/>
      <c r="G472" s="87" t="s">
        <v>70</v>
      </c>
      <c r="H472" s="87" t="s">
        <v>71</v>
      </c>
      <c r="I472" s="85">
        <f>'Class Analysis'!G9</f>
        <v>3</v>
      </c>
      <c r="J472" s="85">
        <f>'Class Analysis'!AE9</f>
        <v>1</v>
      </c>
      <c r="K472" s="92">
        <f>Table2525[[#This Row],[Mark]]</f>
        <v>1</v>
      </c>
      <c r="L472" s="87"/>
    </row>
    <row r="473" spans="1:12" ht="18" customHeight="1" x14ac:dyDescent="0.5">
      <c r="A473" s="87" t="s">
        <v>72</v>
      </c>
      <c r="B473" s="87" t="s">
        <v>73</v>
      </c>
      <c r="C473" s="85">
        <f>'Class Analysis'!G10</f>
        <v>4</v>
      </c>
      <c r="D473" s="85">
        <f>'Class Analysis'!AD10</f>
        <v>2</v>
      </c>
      <c r="E473" s="92">
        <f>Table24624[[#This Row],[Mark]]</f>
        <v>2</v>
      </c>
      <c r="F473" s="87"/>
      <c r="G473" s="87" t="s">
        <v>72</v>
      </c>
      <c r="H473" s="87" t="s">
        <v>73</v>
      </c>
      <c r="I473" s="85">
        <f>'Class Analysis'!G10</f>
        <v>4</v>
      </c>
      <c r="J473" s="85">
        <f>'Class Analysis'!AE10</f>
        <v>0</v>
      </c>
      <c r="K473" s="92">
        <f>Table2525[[#This Row],[Mark]]</f>
        <v>0</v>
      </c>
      <c r="L473" s="87"/>
    </row>
    <row r="474" spans="1:12" ht="18" customHeight="1" x14ac:dyDescent="0.5">
      <c r="A474" s="87" t="s">
        <v>74</v>
      </c>
      <c r="B474" s="87"/>
      <c r="C474" s="85">
        <f>'Class Analysis'!G11</f>
        <v>4</v>
      </c>
      <c r="D474" s="85">
        <f>'Class Analysis'!AD11</f>
        <v>1</v>
      </c>
      <c r="E474" s="92">
        <f>Table24624[[#This Row],[Mark]]</f>
        <v>1</v>
      </c>
      <c r="F474" s="87"/>
      <c r="G474" s="87" t="s">
        <v>74</v>
      </c>
      <c r="H474" s="87"/>
      <c r="I474" s="85">
        <f>'Class Analysis'!G11</f>
        <v>4</v>
      </c>
      <c r="J474" s="85">
        <f>'Class Analysis'!AE11</f>
        <v>1</v>
      </c>
      <c r="K474" s="92">
        <f>Table2525[[#This Row],[Mark]]</f>
        <v>1</v>
      </c>
      <c r="L474" s="87"/>
    </row>
    <row r="475" spans="1:12" ht="18" customHeight="1" x14ac:dyDescent="0.5">
      <c r="A475" s="87" t="s">
        <v>75</v>
      </c>
      <c r="B475" s="87"/>
      <c r="C475" s="85">
        <f>'Class Analysis'!G12</f>
        <v>2</v>
      </c>
      <c r="D475" s="85">
        <f>'Class Analysis'!AD12</f>
        <v>2</v>
      </c>
      <c r="E475" s="92">
        <f>Table24624[[#This Row],[Mark]]</f>
        <v>2</v>
      </c>
      <c r="F475" s="87"/>
      <c r="G475" s="87" t="s">
        <v>75</v>
      </c>
      <c r="H475" s="87"/>
      <c r="I475" s="85">
        <f>'Class Analysis'!G12</f>
        <v>2</v>
      </c>
      <c r="J475" s="85">
        <f>'Class Analysis'!AE12</f>
        <v>2</v>
      </c>
      <c r="K475" s="92">
        <f>Table2525[[#This Row],[Mark]]</f>
        <v>2</v>
      </c>
      <c r="L475" s="87"/>
    </row>
    <row r="476" spans="1:12" ht="18" customHeight="1" x14ac:dyDescent="0.5">
      <c r="A476" s="87" t="s">
        <v>61</v>
      </c>
      <c r="B476" s="87"/>
      <c r="C476" s="85">
        <f>'Class Analysis'!G13</f>
        <v>4</v>
      </c>
      <c r="D476" s="85">
        <f>'Class Analysis'!AD13</f>
        <v>4</v>
      </c>
      <c r="E476" s="92">
        <f>Table24624[[#This Row],[Mark]]</f>
        <v>4</v>
      </c>
      <c r="F476" s="87"/>
      <c r="G476" s="87" t="s">
        <v>61</v>
      </c>
      <c r="H476" s="87"/>
      <c r="I476" s="85">
        <f>'Class Analysis'!G13</f>
        <v>4</v>
      </c>
      <c r="J476" s="85">
        <f>'Class Analysis'!AE13</f>
        <v>0</v>
      </c>
      <c r="K476" s="92">
        <f>Table2525[[#This Row],[Mark]]</f>
        <v>0</v>
      </c>
      <c r="L476" s="87"/>
    </row>
    <row r="477" spans="1:12" ht="18" customHeight="1" x14ac:dyDescent="0.5">
      <c r="A477" s="87" t="s">
        <v>76</v>
      </c>
      <c r="B477" s="87" t="s">
        <v>77</v>
      </c>
      <c r="C477" s="85">
        <f>'Class Analysis'!G14</f>
        <v>5</v>
      </c>
      <c r="D477" s="85">
        <f>'Class Analysis'!AD14</f>
        <v>0</v>
      </c>
      <c r="E477" s="92">
        <f>Table24624[[#This Row],[Mark]]</f>
        <v>0</v>
      </c>
      <c r="F477" s="87"/>
      <c r="G477" s="87" t="s">
        <v>76</v>
      </c>
      <c r="H477" s="87" t="s">
        <v>77</v>
      </c>
      <c r="I477" s="85">
        <f>'Class Analysis'!G14</f>
        <v>5</v>
      </c>
      <c r="J477" s="85">
        <f>'Class Analysis'!AE14</f>
        <v>0</v>
      </c>
      <c r="K477" s="92">
        <f>Table2525[[#This Row],[Mark]]</f>
        <v>0</v>
      </c>
      <c r="L477" s="87"/>
    </row>
    <row r="478" spans="1:12" ht="18" customHeight="1" x14ac:dyDescent="0.5">
      <c r="A478" s="87" t="s">
        <v>77</v>
      </c>
      <c r="B478" s="87" t="s">
        <v>78</v>
      </c>
      <c r="C478" s="85">
        <f>'Class Analysis'!G15</f>
        <v>5</v>
      </c>
      <c r="D478" s="85">
        <f>'Class Analysis'!AD15</f>
        <v>5</v>
      </c>
      <c r="E478" s="92">
        <f>Table24624[[#This Row],[Mark]]</f>
        <v>5</v>
      </c>
      <c r="F478" s="87"/>
      <c r="G478" s="87" t="s">
        <v>77</v>
      </c>
      <c r="H478" s="87" t="s">
        <v>78</v>
      </c>
      <c r="I478" s="85">
        <f>'Class Analysis'!G15</f>
        <v>5</v>
      </c>
      <c r="J478" s="85">
        <f>'Class Analysis'!AE15</f>
        <v>0</v>
      </c>
      <c r="K478" s="92">
        <f>Table2525[[#This Row],[Mark]]</f>
        <v>0</v>
      </c>
      <c r="L478" s="87"/>
    </row>
    <row r="479" spans="1:12" ht="18" customHeight="1" x14ac:dyDescent="0.5">
      <c r="A479" s="87" t="s">
        <v>79</v>
      </c>
      <c r="B479" s="87"/>
      <c r="C479" s="85">
        <f>'Class Analysis'!G16</f>
        <v>3</v>
      </c>
      <c r="D479" s="85">
        <f>'Class Analysis'!AD16</f>
        <v>1</v>
      </c>
      <c r="E479" s="92">
        <f>Table24624[[#This Row],[Mark]]</f>
        <v>1</v>
      </c>
      <c r="F479" s="87"/>
      <c r="G479" s="87" t="s">
        <v>79</v>
      </c>
      <c r="H479" s="87"/>
      <c r="I479" s="85">
        <f>'Class Analysis'!G16</f>
        <v>3</v>
      </c>
      <c r="J479" s="85">
        <f>'Class Analysis'!AE16</f>
        <v>2</v>
      </c>
      <c r="K479" s="92">
        <f>Table2525[[#This Row],[Mark]]</f>
        <v>2</v>
      </c>
      <c r="L479" s="87"/>
    </row>
    <row r="480" spans="1:12" ht="18" customHeight="1" x14ac:dyDescent="0.5">
      <c r="A480" s="87" t="s">
        <v>80</v>
      </c>
      <c r="B480" s="87" t="s">
        <v>81</v>
      </c>
      <c r="C480" s="85">
        <f>'Class Analysis'!G17</f>
        <v>7</v>
      </c>
      <c r="D480" s="85">
        <f>'Class Analysis'!AD17</f>
        <v>7</v>
      </c>
      <c r="E480" s="92">
        <f>Table24624[[#This Row],[Mark]]</f>
        <v>7</v>
      </c>
      <c r="F480" s="87"/>
      <c r="G480" s="87" t="s">
        <v>80</v>
      </c>
      <c r="H480" s="87" t="s">
        <v>81</v>
      </c>
      <c r="I480" s="85">
        <f>'Class Analysis'!G17</f>
        <v>7</v>
      </c>
      <c r="J480" s="85">
        <f>'Class Analysis'!AE17</f>
        <v>1</v>
      </c>
      <c r="K480" s="92">
        <f>Table2525[[#This Row],[Mark]]</f>
        <v>1</v>
      </c>
      <c r="L480" s="87"/>
    </row>
    <row r="481" spans="1:12" ht="18" customHeight="1" x14ac:dyDescent="0.5">
      <c r="A481" s="87" t="s">
        <v>82</v>
      </c>
      <c r="B481" s="87" t="s">
        <v>83</v>
      </c>
      <c r="C481" s="85">
        <f>'Class Analysis'!G18</f>
        <v>6</v>
      </c>
      <c r="D481" s="85">
        <f>'Class Analysis'!AD18</f>
        <v>1</v>
      </c>
      <c r="E481" s="92">
        <f>Table24624[[#This Row],[Mark]]</f>
        <v>1</v>
      </c>
      <c r="F481" s="87"/>
      <c r="G481" s="87" t="s">
        <v>82</v>
      </c>
      <c r="H481" s="87" t="s">
        <v>83</v>
      </c>
      <c r="I481" s="85">
        <f>'Class Analysis'!G18</f>
        <v>6</v>
      </c>
      <c r="J481" s="85">
        <f>'Class Analysis'!AE18</f>
        <v>0</v>
      </c>
      <c r="K481" s="92">
        <f>Table2525[[#This Row],[Mark]]</f>
        <v>0</v>
      </c>
      <c r="L481" s="87"/>
    </row>
    <row r="482" spans="1:12" ht="18" customHeight="1" x14ac:dyDescent="0.5">
      <c r="A482" s="87" t="s">
        <v>84</v>
      </c>
      <c r="B482" s="87"/>
      <c r="C482" s="85">
        <f>'Class Analysis'!G19</f>
        <v>3</v>
      </c>
      <c r="D482" s="85">
        <f>'Class Analysis'!AD19</f>
        <v>3</v>
      </c>
      <c r="E482" s="92">
        <f>Table24624[[#This Row],[Mark]]</f>
        <v>3</v>
      </c>
      <c r="F482" s="87"/>
      <c r="G482" s="87" t="s">
        <v>84</v>
      </c>
      <c r="H482" s="87"/>
      <c r="I482" s="85">
        <f>'Class Analysis'!G19</f>
        <v>3</v>
      </c>
      <c r="J482" s="85">
        <f>'Class Analysis'!AE19</f>
        <v>1</v>
      </c>
      <c r="K482" s="92">
        <f>Table2525[[#This Row],[Mark]]</f>
        <v>1</v>
      </c>
      <c r="L482" s="87"/>
    </row>
    <row r="483" spans="1:12" ht="18" customHeight="1" x14ac:dyDescent="0.5">
      <c r="A483" s="87" t="s">
        <v>98</v>
      </c>
      <c r="B483" s="87"/>
      <c r="C483" s="85">
        <f>'Class Analysis'!G20</f>
        <v>5</v>
      </c>
      <c r="D483" s="85">
        <f>'Class Analysis'!AD20</f>
        <v>3</v>
      </c>
      <c r="E483" s="92">
        <f>Table24624[[#This Row],[Mark]]</f>
        <v>3</v>
      </c>
      <c r="F483" s="87"/>
      <c r="G483" s="87" t="s">
        <v>98</v>
      </c>
      <c r="H483" s="87"/>
      <c r="I483" s="85">
        <f>'Class Analysis'!G20</f>
        <v>5</v>
      </c>
      <c r="J483" s="85">
        <f>'Class Analysis'!AE20</f>
        <v>2</v>
      </c>
      <c r="K483" s="92">
        <f>Table2525[[#This Row],[Mark]]</f>
        <v>2</v>
      </c>
      <c r="L483" s="87"/>
    </row>
    <row r="484" spans="1:12" ht="18" customHeight="1" x14ac:dyDescent="0.5">
      <c r="A484" s="87" t="s">
        <v>86</v>
      </c>
      <c r="B484" s="87"/>
      <c r="C484" s="85">
        <f>'Class Analysis'!G21</f>
        <v>5</v>
      </c>
      <c r="D484" s="85">
        <f>'Class Analysis'!AD21</f>
        <v>5</v>
      </c>
      <c r="E484" s="92">
        <f>Table24624[[#This Row],[Mark]]</f>
        <v>5</v>
      </c>
      <c r="F484" s="87"/>
      <c r="G484" s="87" t="s">
        <v>86</v>
      </c>
      <c r="H484" s="87"/>
      <c r="I484" s="85">
        <f>'Class Analysis'!G21</f>
        <v>5</v>
      </c>
      <c r="J484" s="85">
        <f>'Class Analysis'!AE21</f>
        <v>5</v>
      </c>
      <c r="K484" s="92">
        <f>Table2525[[#This Row],[Mark]]</f>
        <v>5</v>
      </c>
      <c r="L484" s="87"/>
    </row>
    <row r="485" spans="1:12" ht="18" customHeight="1" x14ac:dyDescent="0.5">
      <c r="A485" s="87" t="s">
        <v>87</v>
      </c>
      <c r="B485" s="87"/>
      <c r="C485" s="85">
        <f>'Class Analysis'!G22</f>
        <v>6</v>
      </c>
      <c r="D485" s="85">
        <f>'Class Analysis'!AD22</f>
        <v>6</v>
      </c>
      <c r="E485" s="92">
        <f>Table24624[[#This Row],[Mark]]</f>
        <v>6</v>
      </c>
      <c r="F485" s="87"/>
      <c r="G485" s="87" t="s">
        <v>87</v>
      </c>
      <c r="H485" s="87"/>
      <c r="I485" s="85">
        <f>'Class Analysis'!G22</f>
        <v>6</v>
      </c>
      <c r="J485" s="85">
        <f>'Class Analysis'!AE22</f>
        <v>2</v>
      </c>
      <c r="K485" s="92">
        <f>Table2525[[#This Row],[Mark]]</f>
        <v>2</v>
      </c>
      <c r="L485" s="87"/>
    </row>
    <row r="486" spans="1:12" ht="18" customHeight="1" x14ac:dyDescent="0.5">
      <c r="A486" s="87" t="s">
        <v>88</v>
      </c>
      <c r="B486" s="87"/>
      <c r="C486" s="85">
        <f>'Class Analysis'!G23</f>
        <v>3</v>
      </c>
      <c r="D486" s="85">
        <f>'Class Analysis'!AD23</f>
        <v>1</v>
      </c>
      <c r="E486" s="92">
        <f>Table24624[[#This Row],[Mark]]</f>
        <v>1</v>
      </c>
      <c r="F486" s="87"/>
      <c r="G486" s="87" t="s">
        <v>88</v>
      </c>
      <c r="H486" s="87"/>
      <c r="I486" s="85">
        <f>'Class Analysis'!G23</f>
        <v>3</v>
      </c>
      <c r="J486" s="85">
        <f>'Class Analysis'!AE23</f>
        <v>3</v>
      </c>
      <c r="K486" s="92">
        <f>Table2525[[#This Row],[Mark]]</f>
        <v>3</v>
      </c>
      <c r="L486" s="87"/>
    </row>
    <row r="487" spans="1:12" ht="18" customHeight="1" x14ac:dyDescent="0.5">
      <c r="A487" s="87" t="s">
        <v>89</v>
      </c>
      <c r="B487" s="87"/>
      <c r="C487" s="85">
        <f>'Class Analysis'!G24</f>
        <v>4</v>
      </c>
      <c r="D487" s="85">
        <f>'Class Analysis'!AD24</f>
        <v>3</v>
      </c>
      <c r="E487" s="92">
        <f>Table24624[[#This Row],[Mark]]</f>
        <v>3</v>
      </c>
      <c r="F487" s="87"/>
      <c r="G487" s="87" t="s">
        <v>89</v>
      </c>
      <c r="H487" s="87"/>
      <c r="I487" s="85">
        <f>'Class Analysis'!G24</f>
        <v>4</v>
      </c>
      <c r="J487" s="85">
        <f>'Class Analysis'!AE24</f>
        <v>4</v>
      </c>
      <c r="K487" s="92">
        <f>Table2525[[#This Row],[Mark]]</f>
        <v>4</v>
      </c>
      <c r="L487" s="87"/>
    </row>
    <row r="488" spans="1:12" ht="18" customHeight="1" x14ac:dyDescent="0.5">
      <c r="A488" s="87" t="s">
        <v>90</v>
      </c>
      <c r="B488" s="87"/>
      <c r="C488" s="85">
        <f>'Class Analysis'!G25</f>
        <v>3</v>
      </c>
      <c r="D488" s="85">
        <f>'Class Analysis'!AD25</f>
        <v>2</v>
      </c>
      <c r="E488" s="92">
        <f>Table24624[[#This Row],[Mark]]</f>
        <v>2</v>
      </c>
      <c r="F488" s="87"/>
      <c r="G488" s="87" t="s">
        <v>90</v>
      </c>
      <c r="H488" s="87"/>
      <c r="I488" s="85">
        <f>'Class Analysis'!G25</f>
        <v>3</v>
      </c>
      <c r="J488" s="85">
        <f>'Class Analysis'!AE25</f>
        <v>3</v>
      </c>
      <c r="K488" s="92">
        <f>Table2525[[#This Row],[Mark]]</f>
        <v>3</v>
      </c>
      <c r="L488" s="87"/>
    </row>
    <row r="489" spans="1:12" ht="18" customHeight="1" x14ac:dyDescent="0.5">
      <c r="A489" s="87" t="s">
        <v>63</v>
      </c>
      <c r="B489" s="87" t="s">
        <v>91</v>
      </c>
      <c r="C489" s="85">
        <f>'Class Analysis'!G26</f>
        <v>4</v>
      </c>
      <c r="D489" s="85">
        <f>'Class Analysis'!AD26</f>
        <v>4</v>
      </c>
      <c r="E489" s="92">
        <f>Table24624[[#This Row],[Mark]]</f>
        <v>4</v>
      </c>
      <c r="F489" s="87"/>
      <c r="G489" s="87" t="s">
        <v>63</v>
      </c>
      <c r="H489" s="87" t="s">
        <v>91</v>
      </c>
      <c r="I489" s="85">
        <f>'Class Analysis'!G26</f>
        <v>4</v>
      </c>
      <c r="J489" s="85">
        <f>'Class Analysis'!AE26</f>
        <v>0</v>
      </c>
      <c r="K489" s="92">
        <f>Table2525[[#This Row],[Mark]]</f>
        <v>0</v>
      </c>
      <c r="L489" s="87"/>
    </row>
    <row r="490" spans="1:12" ht="18" customHeight="1" x14ac:dyDescent="0.5">
      <c r="A490" s="87" t="s">
        <v>92</v>
      </c>
      <c r="B490" s="87" t="s">
        <v>93</v>
      </c>
      <c r="C490" s="85">
        <f>'Class Analysis'!G27</f>
        <v>4</v>
      </c>
      <c r="D490" s="85">
        <f>'Class Analysis'!AD27</f>
        <v>2</v>
      </c>
      <c r="E490" s="92">
        <f>Table24624[[#This Row],[Mark]]</f>
        <v>2</v>
      </c>
      <c r="F490" s="87"/>
      <c r="G490" s="87" t="s">
        <v>92</v>
      </c>
      <c r="H490" s="87" t="s">
        <v>93</v>
      </c>
      <c r="I490" s="85">
        <f>'Class Analysis'!G27</f>
        <v>4</v>
      </c>
      <c r="J490" s="85">
        <f>'Class Analysis'!AE27</f>
        <v>1</v>
      </c>
      <c r="K490" s="92">
        <f>Table2525[[#This Row],[Mark]]</f>
        <v>1</v>
      </c>
      <c r="L490" s="87"/>
    </row>
    <row r="491" spans="1:12" ht="18" customHeight="1" x14ac:dyDescent="0.5">
      <c r="A491" s="87" t="s">
        <v>64</v>
      </c>
      <c r="B491" s="87" t="s">
        <v>94</v>
      </c>
      <c r="C491" s="85">
        <f>'Class Analysis'!G28</f>
        <v>5</v>
      </c>
      <c r="D491" s="85">
        <f>'Class Analysis'!AD28</f>
        <v>4</v>
      </c>
      <c r="E491" s="92">
        <f>Table24624[[#This Row],[Mark]]</f>
        <v>4</v>
      </c>
      <c r="F491" s="87"/>
      <c r="G491" s="87" t="s">
        <v>64</v>
      </c>
      <c r="H491" s="87" t="s">
        <v>94</v>
      </c>
      <c r="I491" s="85">
        <f>'Class Analysis'!G28</f>
        <v>5</v>
      </c>
      <c r="J491" s="85">
        <f>'Class Analysis'!AE28</f>
        <v>0</v>
      </c>
      <c r="K491" s="92">
        <f>Table2525[[#This Row],[Mark]]</f>
        <v>0</v>
      </c>
      <c r="L491" s="87"/>
    </row>
    <row r="492" spans="1:12" ht="18" customHeight="1" x14ac:dyDescent="0.5">
      <c r="A492" s="87" t="s">
        <v>95</v>
      </c>
      <c r="B492" s="87"/>
      <c r="C492" s="85">
        <f>'Class Analysis'!G29</f>
        <v>4</v>
      </c>
      <c r="D492" s="85">
        <f>'Class Analysis'!AD29</f>
        <v>1</v>
      </c>
      <c r="E492" s="92">
        <f>Table24624[[#This Row],[Mark]]</f>
        <v>1</v>
      </c>
      <c r="F492" s="87"/>
      <c r="G492" s="87" t="s">
        <v>95</v>
      </c>
      <c r="H492" s="87"/>
      <c r="I492" s="85">
        <f>'Class Analysis'!G29</f>
        <v>4</v>
      </c>
      <c r="J492" s="85">
        <f>'Class Analysis'!AE29</f>
        <v>0</v>
      </c>
      <c r="K492" s="92">
        <f>Table2525[[#This Row],[Mark]]</f>
        <v>0</v>
      </c>
      <c r="L492" s="87"/>
    </row>
    <row r="493" spans="1:12" ht="18" customHeight="1" x14ac:dyDescent="0.5">
      <c r="A493" s="87" t="s">
        <v>96</v>
      </c>
      <c r="B493" s="87" t="s">
        <v>97</v>
      </c>
      <c r="C493" s="85">
        <f>'Class Analysis'!G30</f>
        <v>4</v>
      </c>
      <c r="D493" s="85">
        <f>'Class Analysis'!AD30</f>
        <v>3</v>
      </c>
      <c r="E493" s="92">
        <f>Table24624[[#This Row],[Mark]]</f>
        <v>3</v>
      </c>
      <c r="F493" s="87"/>
      <c r="G493" s="87" t="s">
        <v>96</v>
      </c>
      <c r="H493" s="87" t="s">
        <v>97</v>
      </c>
      <c r="I493" s="85">
        <f>'Class Analysis'!G30</f>
        <v>4</v>
      </c>
      <c r="J493" s="85">
        <f>'Class Analysis'!AE30</f>
        <v>0</v>
      </c>
      <c r="K493" s="92">
        <f>Table2525[[#This Row],[Mark]]</f>
        <v>0</v>
      </c>
      <c r="L493" s="87"/>
    </row>
    <row r="494" spans="1:12" s="81" customFormat="1" ht="8" customHeight="1" x14ac:dyDescent="0.35">
      <c r="C494" s="82"/>
      <c r="D494" s="82"/>
    </row>
    <row r="495" spans="1:12" s="81" customFormat="1" ht="18" customHeight="1" x14ac:dyDescent="0.35">
      <c r="B495" s="114" t="s">
        <v>62</v>
      </c>
      <c r="C495" s="113" t="e" vm="1">
        <v>#VALUE!</v>
      </c>
      <c r="D495" s="113"/>
      <c r="E495" s="82"/>
      <c r="H495" s="114" t="s">
        <v>62</v>
      </c>
      <c r="I495" s="113" t="e" vm="1">
        <v>#VALUE!</v>
      </c>
      <c r="J495" s="113"/>
    </row>
    <row r="496" spans="1:12" s="81" customFormat="1" ht="18" customHeight="1" x14ac:dyDescent="0.35">
      <c r="A496" s="82"/>
      <c r="B496" s="114"/>
      <c r="C496" s="113"/>
      <c r="D496" s="113"/>
      <c r="E496" s="82"/>
      <c r="H496" s="114"/>
      <c r="I496" s="113"/>
      <c r="J496" s="113"/>
    </row>
    <row r="497" spans="1:12" s="81" customFormat="1" ht="18" customHeight="1" x14ac:dyDescent="0.35">
      <c r="B497" s="114"/>
      <c r="C497" s="113"/>
      <c r="D497" s="113"/>
      <c r="E497" s="82"/>
      <c r="H497" s="114"/>
      <c r="I497" s="113"/>
      <c r="J497" s="113"/>
    </row>
    <row r="498" spans="1:12" s="81" customFormat="1" ht="18" customHeight="1" x14ac:dyDescent="0.35">
      <c r="B498" s="114"/>
      <c r="C498" s="113"/>
      <c r="D498" s="113"/>
      <c r="E498" s="82"/>
      <c r="H498" s="114"/>
      <c r="I498" s="113"/>
      <c r="J498" s="113"/>
    </row>
    <row r="499" spans="1:12" s="81" customFormat="1" ht="18" customHeight="1" x14ac:dyDescent="0.35">
      <c r="B499" s="89"/>
      <c r="C499" s="82"/>
      <c r="D499" s="82"/>
      <c r="E499" s="82"/>
      <c r="H499" s="89"/>
      <c r="I499" s="82"/>
      <c r="J499" s="82"/>
    </row>
    <row r="500" spans="1:12" s="81" customFormat="1" ht="18" customHeight="1" x14ac:dyDescent="0.35">
      <c r="B500" s="89"/>
      <c r="C500" s="82"/>
      <c r="D500" s="82"/>
      <c r="E500" s="82"/>
      <c r="H500" s="89"/>
      <c r="I500" s="82"/>
      <c r="J500" s="82"/>
    </row>
    <row r="501" spans="1:12" s="81" customFormat="1" ht="18" customHeight="1" x14ac:dyDescent="0.35">
      <c r="B501" s="89"/>
      <c r="C501" s="82"/>
      <c r="D501" s="82"/>
      <c r="E501" s="82"/>
      <c r="H501" s="89"/>
      <c r="I501" s="82"/>
      <c r="J501" s="82"/>
    </row>
    <row r="502" spans="1:12" s="81" customFormat="1" ht="18" customHeight="1" x14ac:dyDescent="0.35">
      <c r="B502" s="89"/>
      <c r="C502" s="82"/>
      <c r="D502" s="82"/>
      <c r="E502" s="82"/>
      <c r="H502" s="89"/>
      <c r="I502" s="82"/>
      <c r="J502" s="82"/>
    </row>
    <row r="503" spans="1:12" s="81" customFormat="1" ht="18" customHeight="1" x14ac:dyDescent="0.35">
      <c r="B503" s="89"/>
      <c r="C503" s="82"/>
      <c r="D503" s="82"/>
      <c r="E503" s="82"/>
      <c r="H503" s="89"/>
      <c r="I503" s="82"/>
      <c r="J503" s="82"/>
    </row>
    <row r="504" spans="1:12" s="81" customFormat="1" ht="18" customHeight="1" x14ac:dyDescent="0.35">
      <c r="B504" s="89"/>
      <c r="C504" s="82"/>
      <c r="D504" s="82"/>
      <c r="E504" s="82"/>
      <c r="H504" s="89"/>
      <c r="I504" s="82"/>
      <c r="J504" s="82"/>
    </row>
    <row r="505" spans="1:12" s="81" customFormat="1" ht="18" customHeight="1" x14ac:dyDescent="0.35">
      <c r="C505" s="82"/>
      <c r="D505" s="82"/>
    </row>
    <row r="506" spans="1:12" s="81" customFormat="1" ht="18" customHeight="1" x14ac:dyDescent="0.35">
      <c r="C506" s="82"/>
      <c r="D506" s="82"/>
    </row>
    <row r="507" spans="1:12" s="81" customFormat="1" ht="8" customHeight="1" x14ac:dyDescent="0.35">
      <c r="C507" s="82"/>
      <c r="D507" s="82"/>
    </row>
    <row r="508" spans="1:12" ht="18" customHeight="1" x14ac:dyDescent="0.35">
      <c r="A508" s="86" t="str">
        <f>'Register (fill in)'!B27</f>
        <v>Student Y</v>
      </c>
      <c r="C508" s="88"/>
      <c r="D508" s="88"/>
      <c r="E508" s="87" t="s">
        <v>6</v>
      </c>
      <c r="F508" s="87">
        <f>'Class Analysis'!AF5</f>
        <v>66</v>
      </c>
      <c r="G508" s="86" t="str">
        <f>'Register (fill in)'!B28</f>
        <v>Student Z</v>
      </c>
      <c r="K508" s="87" t="s">
        <v>6</v>
      </c>
      <c r="L508" s="87">
        <f>'Class Analysis'!AG5</f>
        <v>20</v>
      </c>
    </row>
    <row r="509" spans="1:12" ht="18" customHeight="1" x14ac:dyDescent="0.35">
      <c r="A509" s="91" t="s">
        <v>65</v>
      </c>
      <c r="C509" s="88"/>
      <c r="D509" s="88"/>
      <c r="E509" s="87" t="s">
        <v>5</v>
      </c>
      <c r="F509" s="87">
        <f>'Class Analysis'!AF4</f>
        <v>7</v>
      </c>
      <c r="G509" s="91" t="s">
        <v>65</v>
      </c>
      <c r="K509" s="87" t="s">
        <v>5</v>
      </c>
      <c r="L509" s="87">
        <f>'Class Analysis'!AG4</f>
        <v>4</v>
      </c>
    </row>
    <row r="510" spans="1:12" ht="8" customHeight="1" x14ac:dyDescent="0.35">
      <c r="I510" s="89"/>
      <c r="J510" s="89"/>
    </row>
    <row r="511" spans="1:12" ht="18" customHeight="1" x14ac:dyDescent="0.35">
      <c r="A511" s="83" t="s">
        <v>3</v>
      </c>
      <c r="B511" s="83" t="s">
        <v>4</v>
      </c>
      <c r="C511" s="84" t="s">
        <v>23</v>
      </c>
      <c r="D511" s="84" t="s">
        <v>6</v>
      </c>
      <c r="E511" s="83" t="s">
        <v>21</v>
      </c>
      <c r="F511" s="83" t="s">
        <v>22</v>
      </c>
      <c r="G511" s="83" t="s">
        <v>3</v>
      </c>
      <c r="H511" s="83" t="s">
        <v>4</v>
      </c>
      <c r="I511" s="84" t="s">
        <v>23</v>
      </c>
      <c r="J511" s="84" t="s">
        <v>6</v>
      </c>
      <c r="K511" s="83" t="s">
        <v>21</v>
      </c>
      <c r="L511" s="83" t="s">
        <v>22</v>
      </c>
    </row>
    <row r="512" spans="1:12" ht="18" customHeight="1" x14ac:dyDescent="0.5">
      <c r="A512" s="87" t="s">
        <v>67</v>
      </c>
      <c r="B512" s="87"/>
      <c r="C512" s="85">
        <f>'Class Analysis'!G7</f>
        <v>3</v>
      </c>
      <c r="D512" s="85">
        <f>'Class Analysis'!AF7</f>
        <v>3</v>
      </c>
      <c r="E512" s="92">
        <f>Table24626[[#This Row],[Mark]]</f>
        <v>3</v>
      </c>
      <c r="F512" s="87"/>
      <c r="G512" s="87" t="s">
        <v>67</v>
      </c>
      <c r="H512" s="87"/>
      <c r="I512" s="85">
        <f>'Class Analysis'!G7</f>
        <v>3</v>
      </c>
      <c r="J512" s="85">
        <f>'Class Analysis'!AG7</f>
        <v>0</v>
      </c>
      <c r="K512" s="92">
        <f>Table2527[[#This Row],[Mark]]</f>
        <v>0</v>
      </c>
      <c r="L512" s="87"/>
    </row>
    <row r="513" spans="1:12" ht="18" customHeight="1" x14ac:dyDescent="0.5">
      <c r="A513" s="87" t="s">
        <v>68</v>
      </c>
      <c r="B513" s="87" t="s">
        <v>69</v>
      </c>
      <c r="C513" s="85">
        <f>'Class Analysis'!G8</f>
        <v>4</v>
      </c>
      <c r="D513" s="85">
        <f>'Class Analysis'!AF8</f>
        <v>4</v>
      </c>
      <c r="E513" s="92">
        <f>Table24626[[#This Row],[Mark]]</f>
        <v>4</v>
      </c>
      <c r="F513" s="87"/>
      <c r="G513" s="87" t="s">
        <v>68</v>
      </c>
      <c r="H513" s="87" t="s">
        <v>69</v>
      </c>
      <c r="I513" s="85">
        <f>'Class Analysis'!G8</f>
        <v>4</v>
      </c>
      <c r="J513" s="85">
        <f>'Class Analysis'!AG8</f>
        <v>1</v>
      </c>
      <c r="K513" s="92">
        <f>Table2527[[#This Row],[Mark]]</f>
        <v>1</v>
      </c>
      <c r="L513" s="87"/>
    </row>
    <row r="514" spans="1:12" ht="18" customHeight="1" x14ac:dyDescent="0.5">
      <c r="A514" s="87" t="s">
        <v>70</v>
      </c>
      <c r="B514" s="87" t="s">
        <v>71</v>
      </c>
      <c r="C514" s="85">
        <f>'Class Analysis'!G9</f>
        <v>3</v>
      </c>
      <c r="D514" s="85">
        <f>'Class Analysis'!AF9</f>
        <v>3</v>
      </c>
      <c r="E514" s="92">
        <f>Table24626[[#This Row],[Mark]]</f>
        <v>3</v>
      </c>
      <c r="F514" s="87"/>
      <c r="G514" s="87" t="s">
        <v>70</v>
      </c>
      <c r="H514" s="87" t="s">
        <v>71</v>
      </c>
      <c r="I514" s="85">
        <f>'Class Analysis'!G9</f>
        <v>3</v>
      </c>
      <c r="J514" s="85">
        <f>'Class Analysis'!AG9</f>
        <v>0</v>
      </c>
      <c r="K514" s="92">
        <f>Table2527[[#This Row],[Mark]]</f>
        <v>0</v>
      </c>
      <c r="L514" s="87"/>
    </row>
    <row r="515" spans="1:12" ht="18" customHeight="1" x14ac:dyDescent="0.5">
      <c r="A515" s="87" t="s">
        <v>72</v>
      </c>
      <c r="B515" s="87" t="s">
        <v>73</v>
      </c>
      <c r="C515" s="85">
        <f>'Class Analysis'!G10</f>
        <v>4</v>
      </c>
      <c r="D515" s="85">
        <f>'Class Analysis'!AF10</f>
        <v>0</v>
      </c>
      <c r="E515" s="92">
        <f>Table24626[[#This Row],[Mark]]</f>
        <v>0</v>
      </c>
      <c r="F515" s="87"/>
      <c r="G515" s="87" t="s">
        <v>72</v>
      </c>
      <c r="H515" s="87" t="s">
        <v>73</v>
      </c>
      <c r="I515" s="85">
        <f>'Class Analysis'!G10</f>
        <v>4</v>
      </c>
      <c r="J515" s="85">
        <f>'Class Analysis'!AG10</f>
        <v>0</v>
      </c>
      <c r="K515" s="92">
        <f>Table2527[[#This Row],[Mark]]</f>
        <v>0</v>
      </c>
      <c r="L515" s="87"/>
    </row>
    <row r="516" spans="1:12" ht="18" customHeight="1" x14ac:dyDescent="0.5">
      <c r="A516" s="87" t="s">
        <v>74</v>
      </c>
      <c r="B516" s="87"/>
      <c r="C516" s="85">
        <f>'Class Analysis'!G11</f>
        <v>4</v>
      </c>
      <c r="D516" s="85">
        <f>'Class Analysis'!AF11</f>
        <v>1</v>
      </c>
      <c r="E516" s="92">
        <f>Table24626[[#This Row],[Mark]]</f>
        <v>1</v>
      </c>
      <c r="F516" s="87"/>
      <c r="G516" s="87" t="s">
        <v>74</v>
      </c>
      <c r="H516" s="87"/>
      <c r="I516" s="85">
        <f>'Class Analysis'!G11</f>
        <v>4</v>
      </c>
      <c r="J516" s="85">
        <f>'Class Analysis'!AG11</f>
        <v>1</v>
      </c>
      <c r="K516" s="92">
        <f>Table2527[[#This Row],[Mark]]</f>
        <v>1</v>
      </c>
      <c r="L516" s="87"/>
    </row>
    <row r="517" spans="1:12" ht="18" customHeight="1" x14ac:dyDescent="0.5">
      <c r="A517" s="87" t="s">
        <v>75</v>
      </c>
      <c r="B517" s="87"/>
      <c r="C517" s="85">
        <f>'Class Analysis'!G12</f>
        <v>2</v>
      </c>
      <c r="D517" s="85">
        <f>'Class Analysis'!AF12</f>
        <v>2</v>
      </c>
      <c r="E517" s="92">
        <f>Table24626[[#This Row],[Mark]]</f>
        <v>2</v>
      </c>
      <c r="F517" s="87"/>
      <c r="G517" s="87" t="s">
        <v>75</v>
      </c>
      <c r="H517" s="87"/>
      <c r="I517" s="85">
        <f>'Class Analysis'!G12</f>
        <v>2</v>
      </c>
      <c r="J517" s="85">
        <f>'Class Analysis'!AG12</f>
        <v>1</v>
      </c>
      <c r="K517" s="92">
        <f>Table2527[[#This Row],[Mark]]</f>
        <v>1</v>
      </c>
      <c r="L517" s="87"/>
    </row>
    <row r="518" spans="1:12" ht="18" customHeight="1" x14ac:dyDescent="0.5">
      <c r="A518" s="87" t="s">
        <v>61</v>
      </c>
      <c r="B518" s="87"/>
      <c r="C518" s="85">
        <f>'Class Analysis'!G13</f>
        <v>4</v>
      </c>
      <c r="D518" s="85">
        <f>'Class Analysis'!AF13</f>
        <v>1</v>
      </c>
      <c r="E518" s="92">
        <f>Table24626[[#This Row],[Mark]]</f>
        <v>1</v>
      </c>
      <c r="F518" s="87"/>
      <c r="G518" s="87" t="s">
        <v>61</v>
      </c>
      <c r="H518" s="87"/>
      <c r="I518" s="85">
        <f>'Class Analysis'!G13</f>
        <v>4</v>
      </c>
      <c r="J518" s="85">
        <f>'Class Analysis'!AG13</f>
        <v>0</v>
      </c>
      <c r="K518" s="92">
        <f>Table2527[[#This Row],[Mark]]</f>
        <v>0</v>
      </c>
      <c r="L518" s="87"/>
    </row>
    <row r="519" spans="1:12" ht="18" customHeight="1" x14ac:dyDescent="0.5">
      <c r="A519" s="87" t="s">
        <v>76</v>
      </c>
      <c r="B519" s="87" t="s">
        <v>77</v>
      </c>
      <c r="C519" s="85">
        <f>'Class Analysis'!G14</f>
        <v>5</v>
      </c>
      <c r="D519" s="85">
        <f>'Class Analysis'!AF14</f>
        <v>0</v>
      </c>
      <c r="E519" s="92">
        <f>Table24626[[#This Row],[Mark]]</f>
        <v>0</v>
      </c>
      <c r="F519" s="87"/>
      <c r="G519" s="87" t="s">
        <v>76</v>
      </c>
      <c r="H519" s="87" t="s">
        <v>77</v>
      </c>
      <c r="I519" s="85">
        <f>'Class Analysis'!G14</f>
        <v>5</v>
      </c>
      <c r="J519" s="85">
        <f>'Class Analysis'!AG14</f>
        <v>0</v>
      </c>
      <c r="K519" s="92">
        <f>Table2527[[#This Row],[Mark]]</f>
        <v>0</v>
      </c>
      <c r="L519" s="87"/>
    </row>
    <row r="520" spans="1:12" ht="18" customHeight="1" x14ac:dyDescent="0.5">
      <c r="A520" s="87" t="s">
        <v>77</v>
      </c>
      <c r="B520" s="87" t="s">
        <v>78</v>
      </c>
      <c r="C520" s="85">
        <f>'Class Analysis'!G15</f>
        <v>5</v>
      </c>
      <c r="D520" s="85">
        <f>'Class Analysis'!AF15</f>
        <v>4</v>
      </c>
      <c r="E520" s="92">
        <f>Table24626[[#This Row],[Mark]]</f>
        <v>4</v>
      </c>
      <c r="F520" s="87"/>
      <c r="G520" s="87" t="s">
        <v>77</v>
      </c>
      <c r="H520" s="87" t="s">
        <v>78</v>
      </c>
      <c r="I520" s="85">
        <f>'Class Analysis'!G15</f>
        <v>5</v>
      </c>
      <c r="J520" s="85">
        <f>'Class Analysis'!AG15</f>
        <v>1</v>
      </c>
      <c r="K520" s="92">
        <f>Table2527[[#This Row],[Mark]]</f>
        <v>1</v>
      </c>
      <c r="L520" s="87"/>
    </row>
    <row r="521" spans="1:12" ht="18" customHeight="1" x14ac:dyDescent="0.5">
      <c r="A521" s="87" t="s">
        <v>79</v>
      </c>
      <c r="B521" s="87"/>
      <c r="C521" s="85">
        <f>'Class Analysis'!G16</f>
        <v>3</v>
      </c>
      <c r="D521" s="85">
        <f>'Class Analysis'!AF16</f>
        <v>3</v>
      </c>
      <c r="E521" s="92">
        <f>Table24626[[#This Row],[Mark]]</f>
        <v>3</v>
      </c>
      <c r="F521" s="87"/>
      <c r="G521" s="87" t="s">
        <v>79</v>
      </c>
      <c r="H521" s="87"/>
      <c r="I521" s="85">
        <f>'Class Analysis'!G16</f>
        <v>3</v>
      </c>
      <c r="J521" s="85">
        <f>'Class Analysis'!AG16</f>
        <v>1</v>
      </c>
      <c r="K521" s="92">
        <f>Table2527[[#This Row],[Mark]]</f>
        <v>1</v>
      </c>
      <c r="L521" s="87"/>
    </row>
    <row r="522" spans="1:12" ht="18" customHeight="1" x14ac:dyDescent="0.5">
      <c r="A522" s="87" t="s">
        <v>80</v>
      </c>
      <c r="B522" s="87" t="s">
        <v>81</v>
      </c>
      <c r="C522" s="85">
        <f>'Class Analysis'!G17</f>
        <v>7</v>
      </c>
      <c r="D522" s="85">
        <f>'Class Analysis'!AF17</f>
        <v>5</v>
      </c>
      <c r="E522" s="92">
        <f>Table24626[[#This Row],[Mark]]</f>
        <v>5</v>
      </c>
      <c r="F522" s="87"/>
      <c r="G522" s="87" t="s">
        <v>80</v>
      </c>
      <c r="H522" s="87" t="s">
        <v>81</v>
      </c>
      <c r="I522" s="85">
        <f>'Class Analysis'!G17</f>
        <v>7</v>
      </c>
      <c r="J522" s="85">
        <f>'Class Analysis'!AG17</f>
        <v>2</v>
      </c>
      <c r="K522" s="92">
        <f>Table2527[[#This Row],[Mark]]</f>
        <v>2</v>
      </c>
      <c r="L522" s="87"/>
    </row>
    <row r="523" spans="1:12" ht="18" customHeight="1" x14ac:dyDescent="0.5">
      <c r="A523" s="87" t="s">
        <v>82</v>
      </c>
      <c r="B523" s="87" t="s">
        <v>83</v>
      </c>
      <c r="C523" s="85">
        <f>'Class Analysis'!G18</f>
        <v>6</v>
      </c>
      <c r="D523" s="85">
        <f>'Class Analysis'!AF18</f>
        <v>6</v>
      </c>
      <c r="E523" s="92">
        <f>Table24626[[#This Row],[Mark]]</f>
        <v>6</v>
      </c>
      <c r="F523" s="87"/>
      <c r="G523" s="87" t="s">
        <v>82</v>
      </c>
      <c r="H523" s="87" t="s">
        <v>83</v>
      </c>
      <c r="I523" s="85">
        <f>'Class Analysis'!G18</f>
        <v>6</v>
      </c>
      <c r="J523" s="85">
        <f>'Class Analysis'!AG18</f>
        <v>2</v>
      </c>
      <c r="K523" s="92">
        <f>Table2527[[#This Row],[Mark]]</f>
        <v>2</v>
      </c>
      <c r="L523" s="87"/>
    </row>
    <row r="524" spans="1:12" ht="18" customHeight="1" x14ac:dyDescent="0.5">
      <c r="A524" s="87" t="s">
        <v>84</v>
      </c>
      <c r="B524" s="87"/>
      <c r="C524" s="85">
        <f>'Class Analysis'!G19</f>
        <v>3</v>
      </c>
      <c r="D524" s="85">
        <f>'Class Analysis'!AF19</f>
        <v>3</v>
      </c>
      <c r="E524" s="92">
        <f>Table24626[[#This Row],[Mark]]</f>
        <v>3</v>
      </c>
      <c r="F524" s="87"/>
      <c r="G524" s="87" t="s">
        <v>84</v>
      </c>
      <c r="H524" s="87"/>
      <c r="I524" s="85">
        <f>'Class Analysis'!G19</f>
        <v>3</v>
      </c>
      <c r="J524" s="85">
        <f>'Class Analysis'!AG19</f>
        <v>1</v>
      </c>
      <c r="K524" s="92">
        <f>Table2527[[#This Row],[Mark]]</f>
        <v>1</v>
      </c>
      <c r="L524" s="87"/>
    </row>
    <row r="525" spans="1:12" ht="18" customHeight="1" x14ac:dyDescent="0.5">
      <c r="A525" s="87" t="s">
        <v>98</v>
      </c>
      <c r="B525" s="87"/>
      <c r="C525" s="85">
        <f>'Class Analysis'!G20</f>
        <v>5</v>
      </c>
      <c r="D525" s="85">
        <f>'Class Analysis'!AF20</f>
        <v>0</v>
      </c>
      <c r="E525" s="92">
        <f>Table24626[[#This Row],[Mark]]</f>
        <v>0</v>
      </c>
      <c r="F525" s="87"/>
      <c r="G525" s="87" t="s">
        <v>98</v>
      </c>
      <c r="H525" s="87"/>
      <c r="I525" s="85">
        <f>'Class Analysis'!G20</f>
        <v>5</v>
      </c>
      <c r="J525" s="85">
        <f>'Class Analysis'!AG20</f>
        <v>1</v>
      </c>
      <c r="K525" s="92">
        <f>Table2527[[#This Row],[Mark]]</f>
        <v>1</v>
      </c>
      <c r="L525" s="87"/>
    </row>
    <row r="526" spans="1:12" ht="18" customHeight="1" x14ac:dyDescent="0.5">
      <c r="A526" s="87" t="s">
        <v>86</v>
      </c>
      <c r="B526" s="87"/>
      <c r="C526" s="85">
        <f>'Class Analysis'!G21</f>
        <v>5</v>
      </c>
      <c r="D526" s="85">
        <f>'Class Analysis'!AF21</f>
        <v>5</v>
      </c>
      <c r="E526" s="92">
        <f>Table24626[[#This Row],[Mark]]</f>
        <v>5</v>
      </c>
      <c r="F526" s="87"/>
      <c r="G526" s="87" t="s">
        <v>86</v>
      </c>
      <c r="H526" s="87"/>
      <c r="I526" s="85">
        <f>'Class Analysis'!G21</f>
        <v>5</v>
      </c>
      <c r="J526" s="85">
        <f>'Class Analysis'!AG21</f>
        <v>2</v>
      </c>
      <c r="K526" s="92">
        <f>Table2527[[#This Row],[Mark]]</f>
        <v>2</v>
      </c>
      <c r="L526" s="87"/>
    </row>
    <row r="527" spans="1:12" ht="18" customHeight="1" x14ac:dyDescent="0.5">
      <c r="A527" s="87" t="s">
        <v>87</v>
      </c>
      <c r="B527" s="87"/>
      <c r="C527" s="85">
        <f>'Class Analysis'!G22</f>
        <v>6</v>
      </c>
      <c r="D527" s="85">
        <f>'Class Analysis'!AF22</f>
        <v>6</v>
      </c>
      <c r="E527" s="92">
        <f>Table24626[[#This Row],[Mark]]</f>
        <v>6</v>
      </c>
      <c r="F527" s="87"/>
      <c r="G527" s="87" t="s">
        <v>87</v>
      </c>
      <c r="H527" s="87"/>
      <c r="I527" s="85">
        <f>'Class Analysis'!G22</f>
        <v>6</v>
      </c>
      <c r="J527" s="85">
        <f>'Class Analysis'!AG22</f>
        <v>2</v>
      </c>
      <c r="K527" s="92">
        <f>Table2527[[#This Row],[Mark]]</f>
        <v>2</v>
      </c>
      <c r="L527" s="87"/>
    </row>
    <row r="528" spans="1:12" ht="18" customHeight="1" x14ac:dyDescent="0.5">
      <c r="A528" s="87" t="s">
        <v>88</v>
      </c>
      <c r="B528" s="87"/>
      <c r="C528" s="85">
        <f>'Class Analysis'!G23</f>
        <v>3</v>
      </c>
      <c r="D528" s="85">
        <f>'Class Analysis'!AF23</f>
        <v>3</v>
      </c>
      <c r="E528" s="92">
        <f>Table24626[[#This Row],[Mark]]</f>
        <v>3</v>
      </c>
      <c r="F528" s="87"/>
      <c r="G528" s="87" t="s">
        <v>88</v>
      </c>
      <c r="H528" s="87"/>
      <c r="I528" s="85">
        <f>'Class Analysis'!G23</f>
        <v>3</v>
      </c>
      <c r="J528" s="85">
        <f>'Class Analysis'!AG23</f>
        <v>1</v>
      </c>
      <c r="K528" s="92">
        <f>Table2527[[#This Row],[Mark]]</f>
        <v>1</v>
      </c>
      <c r="L528" s="87"/>
    </row>
    <row r="529" spans="1:12" ht="18" customHeight="1" x14ac:dyDescent="0.5">
      <c r="A529" s="87" t="s">
        <v>89</v>
      </c>
      <c r="B529" s="87"/>
      <c r="C529" s="85">
        <f>'Class Analysis'!G24</f>
        <v>4</v>
      </c>
      <c r="D529" s="85">
        <f>'Class Analysis'!AF24</f>
        <v>0</v>
      </c>
      <c r="E529" s="92">
        <f>Table24626[[#This Row],[Mark]]</f>
        <v>0</v>
      </c>
      <c r="F529" s="87"/>
      <c r="G529" s="87" t="s">
        <v>89</v>
      </c>
      <c r="H529" s="87"/>
      <c r="I529" s="85">
        <f>'Class Analysis'!G24</f>
        <v>4</v>
      </c>
      <c r="J529" s="85">
        <f>'Class Analysis'!AG24</f>
        <v>1</v>
      </c>
      <c r="K529" s="92">
        <f>Table2527[[#This Row],[Mark]]</f>
        <v>1</v>
      </c>
      <c r="L529" s="87"/>
    </row>
    <row r="530" spans="1:12" ht="18" customHeight="1" x14ac:dyDescent="0.5">
      <c r="A530" s="87" t="s">
        <v>90</v>
      </c>
      <c r="B530" s="87"/>
      <c r="C530" s="85">
        <f>'Class Analysis'!G25</f>
        <v>3</v>
      </c>
      <c r="D530" s="85">
        <f>'Class Analysis'!AF25</f>
        <v>3</v>
      </c>
      <c r="E530" s="92">
        <f>Table24626[[#This Row],[Mark]]</f>
        <v>3</v>
      </c>
      <c r="F530" s="87"/>
      <c r="G530" s="87" t="s">
        <v>90</v>
      </c>
      <c r="H530" s="87"/>
      <c r="I530" s="85">
        <f>'Class Analysis'!G25</f>
        <v>3</v>
      </c>
      <c r="J530" s="85">
        <f>'Class Analysis'!AG25</f>
        <v>0</v>
      </c>
      <c r="K530" s="92">
        <f>Table2527[[#This Row],[Mark]]</f>
        <v>0</v>
      </c>
      <c r="L530" s="87"/>
    </row>
    <row r="531" spans="1:12" ht="18" customHeight="1" x14ac:dyDescent="0.5">
      <c r="A531" s="87" t="s">
        <v>63</v>
      </c>
      <c r="B531" s="87" t="s">
        <v>91</v>
      </c>
      <c r="C531" s="85">
        <f>'Class Analysis'!G26</f>
        <v>4</v>
      </c>
      <c r="D531" s="85">
        <f>'Class Analysis'!AF26</f>
        <v>4</v>
      </c>
      <c r="E531" s="92">
        <f>Table24626[[#This Row],[Mark]]</f>
        <v>4</v>
      </c>
      <c r="F531" s="87"/>
      <c r="G531" s="87" t="s">
        <v>63</v>
      </c>
      <c r="H531" s="87" t="s">
        <v>91</v>
      </c>
      <c r="I531" s="85">
        <f>'Class Analysis'!G26</f>
        <v>4</v>
      </c>
      <c r="J531" s="85">
        <f>'Class Analysis'!AG26</f>
        <v>0</v>
      </c>
      <c r="K531" s="92">
        <f>Table2527[[#This Row],[Mark]]</f>
        <v>0</v>
      </c>
      <c r="L531" s="87"/>
    </row>
    <row r="532" spans="1:12" ht="18" customHeight="1" x14ac:dyDescent="0.5">
      <c r="A532" s="87" t="s">
        <v>92</v>
      </c>
      <c r="B532" s="87" t="s">
        <v>93</v>
      </c>
      <c r="C532" s="85">
        <f>'Class Analysis'!G27</f>
        <v>4</v>
      </c>
      <c r="D532" s="85">
        <f>'Class Analysis'!AF27</f>
        <v>4</v>
      </c>
      <c r="E532" s="92">
        <f>Table24626[[#This Row],[Mark]]</f>
        <v>4</v>
      </c>
      <c r="F532" s="87"/>
      <c r="G532" s="87" t="s">
        <v>92</v>
      </c>
      <c r="H532" s="87" t="s">
        <v>93</v>
      </c>
      <c r="I532" s="85">
        <f>'Class Analysis'!G27</f>
        <v>4</v>
      </c>
      <c r="J532" s="85">
        <f>'Class Analysis'!AG27</f>
        <v>0</v>
      </c>
      <c r="K532" s="92">
        <f>Table2527[[#This Row],[Mark]]</f>
        <v>0</v>
      </c>
      <c r="L532" s="87"/>
    </row>
    <row r="533" spans="1:12" ht="18" customHeight="1" x14ac:dyDescent="0.5">
      <c r="A533" s="87" t="s">
        <v>64</v>
      </c>
      <c r="B533" s="87" t="s">
        <v>94</v>
      </c>
      <c r="C533" s="85">
        <f>'Class Analysis'!G28</f>
        <v>5</v>
      </c>
      <c r="D533" s="85">
        <f>'Class Analysis'!AF28</f>
        <v>4</v>
      </c>
      <c r="E533" s="92">
        <f>Table24626[[#This Row],[Mark]]</f>
        <v>4</v>
      </c>
      <c r="F533" s="87"/>
      <c r="G533" s="87" t="s">
        <v>64</v>
      </c>
      <c r="H533" s="87" t="s">
        <v>94</v>
      </c>
      <c r="I533" s="85">
        <f>'Class Analysis'!G28</f>
        <v>5</v>
      </c>
      <c r="J533" s="85">
        <f>'Class Analysis'!AG28</f>
        <v>0</v>
      </c>
      <c r="K533" s="92">
        <f>Table2527[[#This Row],[Mark]]</f>
        <v>0</v>
      </c>
      <c r="L533" s="87"/>
    </row>
    <row r="534" spans="1:12" ht="18" customHeight="1" x14ac:dyDescent="0.5">
      <c r="A534" s="87" t="s">
        <v>95</v>
      </c>
      <c r="B534" s="87"/>
      <c r="C534" s="85">
        <f>'Class Analysis'!G29</f>
        <v>4</v>
      </c>
      <c r="D534" s="85">
        <f>'Class Analysis'!AF29</f>
        <v>1</v>
      </c>
      <c r="E534" s="92">
        <f>Table24626[[#This Row],[Mark]]</f>
        <v>1</v>
      </c>
      <c r="F534" s="87"/>
      <c r="G534" s="87" t="s">
        <v>95</v>
      </c>
      <c r="H534" s="87"/>
      <c r="I534" s="85">
        <f>'Class Analysis'!G29</f>
        <v>4</v>
      </c>
      <c r="J534" s="85">
        <f>'Class Analysis'!AG29</f>
        <v>1</v>
      </c>
      <c r="K534" s="92">
        <f>Table2527[[#This Row],[Mark]]</f>
        <v>1</v>
      </c>
      <c r="L534" s="87"/>
    </row>
    <row r="535" spans="1:12" ht="18" customHeight="1" x14ac:dyDescent="0.5">
      <c r="A535" s="87" t="s">
        <v>96</v>
      </c>
      <c r="B535" s="87" t="s">
        <v>97</v>
      </c>
      <c r="C535" s="85">
        <f>'Class Analysis'!G30</f>
        <v>4</v>
      </c>
      <c r="D535" s="85">
        <f>'Class Analysis'!AF30</f>
        <v>1</v>
      </c>
      <c r="E535" s="92">
        <f>Table24626[[#This Row],[Mark]]</f>
        <v>1</v>
      </c>
      <c r="F535" s="87"/>
      <c r="G535" s="87" t="s">
        <v>96</v>
      </c>
      <c r="H535" s="87" t="s">
        <v>97</v>
      </c>
      <c r="I535" s="85">
        <f>'Class Analysis'!G30</f>
        <v>4</v>
      </c>
      <c r="J535" s="85">
        <f>'Class Analysis'!AG30</f>
        <v>2</v>
      </c>
      <c r="K535" s="92">
        <f>Table2527[[#This Row],[Mark]]</f>
        <v>2</v>
      </c>
      <c r="L535" s="87"/>
    </row>
    <row r="536" spans="1:12" s="81" customFormat="1" ht="8" customHeight="1" x14ac:dyDescent="0.35">
      <c r="C536" s="82"/>
      <c r="D536" s="82"/>
    </row>
    <row r="537" spans="1:12" s="81" customFormat="1" ht="18" customHeight="1" x14ac:dyDescent="0.35">
      <c r="B537" s="114" t="s">
        <v>62</v>
      </c>
      <c r="C537" s="113" t="e" vm="1">
        <v>#VALUE!</v>
      </c>
      <c r="D537" s="113"/>
      <c r="E537" s="82"/>
      <c r="H537" s="114" t="s">
        <v>62</v>
      </c>
      <c r="I537" s="113" t="e" vm="1">
        <v>#VALUE!</v>
      </c>
      <c r="J537" s="113"/>
    </row>
    <row r="538" spans="1:12" s="81" customFormat="1" ht="18" customHeight="1" x14ac:dyDescent="0.35">
      <c r="A538" s="82"/>
      <c r="B538" s="114"/>
      <c r="C538" s="113"/>
      <c r="D538" s="113"/>
      <c r="E538" s="82"/>
      <c r="H538" s="114"/>
      <c r="I538" s="113"/>
      <c r="J538" s="113"/>
    </row>
    <row r="539" spans="1:12" s="81" customFormat="1" ht="18" customHeight="1" x14ac:dyDescent="0.35">
      <c r="B539" s="114"/>
      <c r="C539" s="113"/>
      <c r="D539" s="113"/>
      <c r="E539" s="82"/>
      <c r="H539" s="114"/>
      <c r="I539" s="113"/>
      <c r="J539" s="113"/>
    </row>
    <row r="540" spans="1:12" s="81" customFormat="1" ht="18" customHeight="1" x14ac:dyDescent="0.35">
      <c r="B540" s="114"/>
      <c r="C540" s="113"/>
      <c r="D540" s="113"/>
      <c r="E540" s="82"/>
      <c r="H540" s="114"/>
      <c r="I540" s="113"/>
      <c r="J540" s="113"/>
    </row>
    <row r="541" spans="1:12" s="81" customFormat="1" ht="18" customHeight="1" x14ac:dyDescent="0.35">
      <c r="B541" s="89"/>
      <c r="C541" s="82"/>
      <c r="D541" s="82"/>
      <c r="E541" s="82"/>
      <c r="H541" s="89"/>
      <c r="I541" s="82"/>
      <c r="J541" s="82"/>
    </row>
    <row r="542" spans="1:12" s="81" customFormat="1" ht="18" customHeight="1" x14ac:dyDescent="0.35">
      <c r="B542" s="89"/>
      <c r="C542" s="82"/>
      <c r="D542" s="82"/>
      <c r="E542" s="82"/>
      <c r="H542" s="89"/>
      <c r="I542" s="82"/>
      <c r="J542" s="82"/>
    </row>
    <row r="543" spans="1:12" s="81" customFormat="1" ht="18" customHeight="1" x14ac:dyDescent="0.35">
      <c r="B543" s="89"/>
      <c r="C543" s="82"/>
      <c r="D543" s="82"/>
      <c r="E543" s="82"/>
      <c r="H543" s="89"/>
      <c r="I543" s="82"/>
      <c r="J543" s="82"/>
    </row>
    <row r="544" spans="1:12" s="81" customFormat="1" ht="18" customHeight="1" x14ac:dyDescent="0.35">
      <c r="B544" s="89"/>
      <c r="C544" s="82"/>
      <c r="D544" s="82"/>
      <c r="E544" s="82"/>
      <c r="H544" s="89"/>
      <c r="I544" s="82"/>
      <c r="J544" s="82"/>
    </row>
    <row r="545" spans="1:12" s="81" customFormat="1" ht="18" customHeight="1" x14ac:dyDescent="0.35">
      <c r="B545" s="89"/>
      <c r="C545" s="82"/>
      <c r="D545" s="82"/>
      <c r="E545" s="82"/>
      <c r="H545" s="89"/>
      <c r="I545" s="82"/>
      <c r="J545" s="82"/>
    </row>
    <row r="546" spans="1:12" s="81" customFormat="1" ht="18" customHeight="1" x14ac:dyDescent="0.35">
      <c r="B546" s="89"/>
      <c r="C546" s="82"/>
      <c r="D546" s="82"/>
      <c r="E546" s="82"/>
      <c r="H546" s="89"/>
      <c r="I546" s="82"/>
      <c r="J546" s="82"/>
    </row>
    <row r="547" spans="1:12" s="81" customFormat="1" ht="18" customHeight="1" x14ac:dyDescent="0.35">
      <c r="C547" s="82"/>
      <c r="D547" s="82"/>
    </row>
    <row r="548" spans="1:12" s="81" customFormat="1" ht="18" customHeight="1" x14ac:dyDescent="0.35">
      <c r="C548" s="82"/>
      <c r="D548" s="82"/>
    </row>
    <row r="549" spans="1:12" s="81" customFormat="1" ht="8" customHeight="1" x14ac:dyDescent="0.35">
      <c r="C549" s="82"/>
      <c r="D549" s="82"/>
    </row>
    <row r="550" spans="1:12" ht="18" customHeight="1" x14ac:dyDescent="0.35">
      <c r="A550" s="86" t="str">
        <f>'Register (fill in)'!B29</f>
        <v>Student AA</v>
      </c>
      <c r="C550" s="88"/>
      <c r="D550" s="88"/>
      <c r="E550" s="87" t="s">
        <v>6</v>
      </c>
      <c r="F550" s="87">
        <f>'Class Analysis'!AH5</f>
        <v>63</v>
      </c>
      <c r="G550" s="86" t="str">
        <f>'Register (fill in)'!B30</f>
        <v>Student AB</v>
      </c>
      <c r="K550" s="87" t="s">
        <v>6</v>
      </c>
      <c r="L550" s="87">
        <f>'Class Analysis'!AI5</f>
        <v>85</v>
      </c>
    </row>
    <row r="551" spans="1:12" ht="18" customHeight="1" x14ac:dyDescent="0.35">
      <c r="A551" s="91" t="s">
        <v>65</v>
      </c>
      <c r="C551" s="88"/>
      <c r="D551" s="88"/>
      <c r="E551" s="87" t="s">
        <v>5</v>
      </c>
      <c r="F551" s="87">
        <f>'Class Analysis'!AH4</f>
        <v>7</v>
      </c>
      <c r="G551" s="91" t="s">
        <v>65</v>
      </c>
      <c r="K551" s="87" t="s">
        <v>5</v>
      </c>
      <c r="L551" s="87">
        <f>'Class Analysis'!AI4</f>
        <v>9</v>
      </c>
    </row>
    <row r="552" spans="1:12" ht="8" customHeight="1" x14ac:dyDescent="0.35">
      <c r="I552" s="89"/>
      <c r="J552" s="89"/>
    </row>
    <row r="553" spans="1:12" ht="18" customHeight="1" x14ac:dyDescent="0.35">
      <c r="A553" s="83" t="s">
        <v>3</v>
      </c>
      <c r="B553" s="83" t="s">
        <v>4</v>
      </c>
      <c r="C553" s="84" t="s">
        <v>23</v>
      </c>
      <c r="D553" s="84" t="s">
        <v>6</v>
      </c>
      <c r="E553" s="83" t="s">
        <v>21</v>
      </c>
      <c r="F553" s="83" t="s">
        <v>22</v>
      </c>
      <c r="G553" s="83" t="s">
        <v>3</v>
      </c>
      <c r="H553" s="83" t="s">
        <v>4</v>
      </c>
      <c r="I553" s="84" t="s">
        <v>23</v>
      </c>
      <c r="J553" s="84" t="s">
        <v>6</v>
      </c>
      <c r="K553" s="83" t="s">
        <v>21</v>
      </c>
      <c r="L553" s="83" t="s">
        <v>22</v>
      </c>
    </row>
    <row r="554" spans="1:12" ht="18" customHeight="1" x14ac:dyDescent="0.5">
      <c r="A554" s="87" t="s">
        <v>67</v>
      </c>
      <c r="B554" s="87"/>
      <c r="C554" s="85">
        <f>'Class Analysis'!G7</f>
        <v>3</v>
      </c>
      <c r="D554" s="85">
        <f>'Class Analysis'!AH7</f>
        <v>2</v>
      </c>
      <c r="E554" s="92">
        <f>Table24628[[#This Row],[Mark]]</f>
        <v>2</v>
      </c>
      <c r="F554" s="87"/>
      <c r="G554" s="87" t="s">
        <v>67</v>
      </c>
      <c r="H554" s="87"/>
      <c r="I554" s="85">
        <f>'Class Analysis'!G7</f>
        <v>3</v>
      </c>
      <c r="J554" s="85">
        <f>'Class Analysis'!AI7</f>
        <v>3</v>
      </c>
      <c r="K554" s="92">
        <f>Table2529[[#This Row],[Mark]]</f>
        <v>3</v>
      </c>
      <c r="L554" s="87"/>
    </row>
    <row r="555" spans="1:12" ht="18" customHeight="1" x14ac:dyDescent="0.5">
      <c r="A555" s="87" t="s">
        <v>68</v>
      </c>
      <c r="B555" s="87" t="s">
        <v>69</v>
      </c>
      <c r="C555" s="85">
        <f>'Class Analysis'!G8</f>
        <v>4</v>
      </c>
      <c r="D555" s="85">
        <f>'Class Analysis'!AH8</f>
        <v>3</v>
      </c>
      <c r="E555" s="92">
        <f>Table24628[[#This Row],[Mark]]</f>
        <v>3</v>
      </c>
      <c r="F555" s="87"/>
      <c r="G555" s="87" t="s">
        <v>68</v>
      </c>
      <c r="H555" s="87" t="s">
        <v>69</v>
      </c>
      <c r="I555" s="85">
        <f>'Class Analysis'!G8</f>
        <v>4</v>
      </c>
      <c r="J555" s="85">
        <f>'Class Analysis'!AI8</f>
        <v>4</v>
      </c>
      <c r="K555" s="92">
        <f>Table2529[[#This Row],[Mark]]</f>
        <v>4</v>
      </c>
      <c r="L555" s="87"/>
    </row>
    <row r="556" spans="1:12" ht="18" customHeight="1" x14ac:dyDescent="0.5">
      <c r="A556" s="87" t="s">
        <v>70</v>
      </c>
      <c r="B556" s="87" t="s">
        <v>71</v>
      </c>
      <c r="C556" s="85">
        <f>'Class Analysis'!G9</f>
        <v>3</v>
      </c>
      <c r="D556" s="85">
        <f>'Class Analysis'!AH9</f>
        <v>2</v>
      </c>
      <c r="E556" s="92">
        <f>Table24628[[#This Row],[Mark]]</f>
        <v>2</v>
      </c>
      <c r="F556" s="87"/>
      <c r="G556" s="87" t="s">
        <v>70</v>
      </c>
      <c r="H556" s="87" t="s">
        <v>71</v>
      </c>
      <c r="I556" s="85">
        <f>'Class Analysis'!G9</f>
        <v>3</v>
      </c>
      <c r="J556" s="85">
        <f>'Class Analysis'!AI9</f>
        <v>3</v>
      </c>
      <c r="K556" s="92">
        <f>Table2529[[#This Row],[Mark]]</f>
        <v>3</v>
      </c>
      <c r="L556" s="87"/>
    </row>
    <row r="557" spans="1:12" ht="18" customHeight="1" x14ac:dyDescent="0.5">
      <c r="A557" s="87" t="s">
        <v>72</v>
      </c>
      <c r="B557" s="87" t="s">
        <v>73</v>
      </c>
      <c r="C557" s="85">
        <f>'Class Analysis'!G10</f>
        <v>4</v>
      </c>
      <c r="D557" s="85">
        <f>'Class Analysis'!AH10</f>
        <v>4</v>
      </c>
      <c r="E557" s="92">
        <f>Table24628[[#This Row],[Mark]]</f>
        <v>4</v>
      </c>
      <c r="F557" s="87"/>
      <c r="G557" s="87" t="s">
        <v>72</v>
      </c>
      <c r="H557" s="87" t="s">
        <v>73</v>
      </c>
      <c r="I557" s="85">
        <f>'Class Analysis'!G10</f>
        <v>4</v>
      </c>
      <c r="J557" s="85">
        <f>'Class Analysis'!AI10</f>
        <v>4</v>
      </c>
      <c r="K557" s="92">
        <f>Table2529[[#This Row],[Mark]]</f>
        <v>4</v>
      </c>
      <c r="L557" s="87"/>
    </row>
    <row r="558" spans="1:12" ht="18" customHeight="1" x14ac:dyDescent="0.5">
      <c r="A558" s="87" t="s">
        <v>74</v>
      </c>
      <c r="B558" s="87"/>
      <c r="C558" s="85">
        <f>'Class Analysis'!G11</f>
        <v>4</v>
      </c>
      <c r="D558" s="85">
        <f>'Class Analysis'!AH11</f>
        <v>4</v>
      </c>
      <c r="E558" s="92">
        <f>Table24628[[#This Row],[Mark]]</f>
        <v>4</v>
      </c>
      <c r="F558" s="87"/>
      <c r="G558" s="87" t="s">
        <v>74</v>
      </c>
      <c r="H558" s="87"/>
      <c r="I558" s="85">
        <f>'Class Analysis'!G11</f>
        <v>4</v>
      </c>
      <c r="J558" s="85">
        <f>'Class Analysis'!AI11</f>
        <v>4</v>
      </c>
      <c r="K558" s="92">
        <f>Table2529[[#This Row],[Mark]]</f>
        <v>4</v>
      </c>
      <c r="L558" s="87"/>
    </row>
    <row r="559" spans="1:12" ht="18" customHeight="1" x14ac:dyDescent="0.5">
      <c r="A559" s="87" t="s">
        <v>75</v>
      </c>
      <c r="B559" s="87"/>
      <c r="C559" s="85">
        <f>'Class Analysis'!G12</f>
        <v>2</v>
      </c>
      <c r="D559" s="85">
        <f>'Class Analysis'!AH12</f>
        <v>2</v>
      </c>
      <c r="E559" s="92">
        <f>Table24628[[#This Row],[Mark]]</f>
        <v>2</v>
      </c>
      <c r="F559" s="87"/>
      <c r="G559" s="87" t="s">
        <v>75</v>
      </c>
      <c r="H559" s="87"/>
      <c r="I559" s="85">
        <f>'Class Analysis'!G12</f>
        <v>2</v>
      </c>
      <c r="J559" s="85">
        <f>'Class Analysis'!AI12</f>
        <v>0</v>
      </c>
      <c r="K559" s="92">
        <f>Table2529[[#This Row],[Mark]]</f>
        <v>0</v>
      </c>
      <c r="L559" s="87"/>
    </row>
    <row r="560" spans="1:12" ht="18" customHeight="1" x14ac:dyDescent="0.5">
      <c r="A560" s="87" t="s">
        <v>61</v>
      </c>
      <c r="B560" s="87"/>
      <c r="C560" s="85">
        <f>'Class Analysis'!G13</f>
        <v>4</v>
      </c>
      <c r="D560" s="85">
        <f>'Class Analysis'!AH13</f>
        <v>1</v>
      </c>
      <c r="E560" s="92">
        <f>Table24628[[#This Row],[Mark]]</f>
        <v>1</v>
      </c>
      <c r="F560" s="87"/>
      <c r="G560" s="87" t="s">
        <v>61</v>
      </c>
      <c r="H560" s="87"/>
      <c r="I560" s="85">
        <f>'Class Analysis'!G13</f>
        <v>4</v>
      </c>
      <c r="J560" s="85">
        <f>'Class Analysis'!AI13</f>
        <v>4</v>
      </c>
      <c r="K560" s="92">
        <f>Table2529[[#This Row],[Mark]]</f>
        <v>4</v>
      </c>
      <c r="L560" s="87"/>
    </row>
    <row r="561" spans="1:12" ht="18" customHeight="1" x14ac:dyDescent="0.5">
      <c r="A561" s="87" t="s">
        <v>76</v>
      </c>
      <c r="B561" s="87" t="s">
        <v>77</v>
      </c>
      <c r="C561" s="85">
        <f>'Class Analysis'!G14</f>
        <v>5</v>
      </c>
      <c r="D561" s="85">
        <f>'Class Analysis'!AH14</f>
        <v>5</v>
      </c>
      <c r="E561" s="92">
        <f>Table24628[[#This Row],[Mark]]</f>
        <v>5</v>
      </c>
      <c r="F561" s="87"/>
      <c r="G561" s="87" t="s">
        <v>76</v>
      </c>
      <c r="H561" s="87" t="s">
        <v>77</v>
      </c>
      <c r="I561" s="85">
        <f>'Class Analysis'!G14</f>
        <v>5</v>
      </c>
      <c r="J561" s="85">
        <f>'Class Analysis'!AI14</f>
        <v>5</v>
      </c>
      <c r="K561" s="92">
        <f>Table2529[[#This Row],[Mark]]</f>
        <v>5</v>
      </c>
      <c r="L561" s="87"/>
    </row>
    <row r="562" spans="1:12" ht="18" customHeight="1" x14ac:dyDescent="0.5">
      <c r="A562" s="87" t="s">
        <v>77</v>
      </c>
      <c r="B562" s="87" t="s">
        <v>78</v>
      </c>
      <c r="C562" s="85">
        <f>'Class Analysis'!G15</f>
        <v>5</v>
      </c>
      <c r="D562" s="85">
        <f>'Class Analysis'!AH15</f>
        <v>1</v>
      </c>
      <c r="E562" s="92">
        <f>Table24628[[#This Row],[Mark]]</f>
        <v>1</v>
      </c>
      <c r="F562" s="87"/>
      <c r="G562" s="87" t="s">
        <v>77</v>
      </c>
      <c r="H562" s="87" t="s">
        <v>78</v>
      </c>
      <c r="I562" s="85">
        <f>'Class Analysis'!G15</f>
        <v>5</v>
      </c>
      <c r="J562" s="85">
        <f>'Class Analysis'!AI15</f>
        <v>5</v>
      </c>
      <c r="K562" s="92">
        <f>Table2529[[#This Row],[Mark]]</f>
        <v>5</v>
      </c>
      <c r="L562" s="87"/>
    </row>
    <row r="563" spans="1:12" ht="18" customHeight="1" x14ac:dyDescent="0.5">
      <c r="A563" s="87" t="s">
        <v>79</v>
      </c>
      <c r="B563" s="87"/>
      <c r="C563" s="85">
        <f>'Class Analysis'!G16</f>
        <v>3</v>
      </c>
      <c r="D563" s="85">
        <f>'Class Analysis'!AH16</f>
        <v>1</v>
      </c>
      <c r="E563" s="92">
        <f>Table24628[[#This Row],[Mark]]</f>
        <v>1</v>
      </c>
      <c r="F563" s="87"/>
      <c r="G563" s="87" t="s">
        <v>79</v>
      </c>
      <c r="H563" s="87"/>
      <c r="I563" s="85">
        <f>'Class Analysis'!G16</f>
        <v>3</v>
      </c>
      <c r="J563" s="85">
        <f>'Class Analysis'!AI16</f>
        <v>3</v>
      </c>
      <c r="K563" s="92">
        <f>Table2529[[#This Row],[Mark]]</f>
        <v>3</v>
      </c>
      <c r="L563" s="87"/>
    </row>
    <row r="564" spans="1:12" ht="18" customHeight="1" x14ac:dyDescent="0.5">
      <c r="A564" s="87" t="s">
        <v>80</v>
      </c>
      <c r="B564" s="87" t="s">
        <v>81</v>
      </c>
      <c r="C564" s="85">
        <f>'Class Analysis'!G17</f>
        <v>7</v>
      </c>
      <c r="D564" s="85">
        <f>'Class Analysis'!AH17</f>
        <v>7</v>
      </c>
      <c r="E564" s="92">
        <f>Table24628[[#This Row],[Mark]]</f>
        <v>7</v>
      </c>
      <c r="F564" s="87"/>
      <c r="G564" s="87" t="s">
        <v>80</v>
      </c>
      <c r="H564" s="87" t="s">
        <v>81</v>
      </c>
      <c r="I564" s="85">
        <f>'Class Analysis'!G17</f>
        <v>7</v>
      </c>
      <c r="J564" s="85">
        <f>'Class Analysis'!AI17</f>
        <v>2</v>
      </c>
      <c r="K564" s="92">
        <f>Table2529[[#This Row],[Mark]]</f>
        <v>2</v>
      </c>
      <c r="L564" s="87"/>
    </row>
    <row r="565" spans="1:12" ht="18" customHeight="1" x14ac:dyDescent="0.5">
      <c r="A565" s="87" t="s">
        <v>82</v>
      </c>
      <c r="B565" s="87" t="s">
        <v>83</v>
      </c>
      <c r="C565" s="85">
        <f>'Class Analysis'!G18</f>
        <v>6</v>
      </c>
      <c r="D565" s="85">
        <f>'Class Analysis'!AH18</f>
        <v>6</v>
      </c>
      <c r="E565" s="92">
        <f>Table24628[[#This Row],[Mark]]</f>
        <v>6</v>
      </c>
      <c r="F565" s="87"/>
      <c r="G565" s="87" t="s">
        <v>82</v>
      </c>
      <c r="H565" s="87" t="s">
        <v>83</v>
      </c>
      <c r="I565" s="85">
        <f>'Class Analysis'!G18</f>
        <v>6</v>
      </c>
      <c r="J565" s="85">
        <f>'Class Analysis'!AI18</f>
        <v>4</v>
      </c>
      <c r="K565" s="92">
        <f>Table2529[[#This Row],[Mark]]</f>
        <v>4</v>
      </c>
      <c r="L565" s="87"/>
    </row>
    <row r="566" spans="1:12" ht="18" customHeight="1" x14ac:dyDescent="0.5">
      <c r="A566" s="87" t="s">
        <v>84</v>
      </c>
      <c r="B566" s="87"/>
      <c r="C566" s="85">
        <f>'Class Analysis'!G19</f>
        <v>3</v>
      </c>
      <c r="D566" s="85">
        <f>'Class Analysis'!AH19</f>
        <v>3</v>
      </c>
      <c r="E566" s="92">
        <f>Table24628[[#This Row],[Mark]]</f>
        <v>3</v>
      </c>
      <c r="F566" s="87"/>
      <c r="G566" s="87" t="s">
        <v>84</v>
      </c>
      <c r="H566" s="87"/>
      <c r="I566" s="85">
        <f>'Class Analysis'!G19</f>
        <v>3</v>
      </c>
      <c r="J566" s="85">
        <f>'Class Analysis'!AI19</f>
        <v>3</v>
      </c>
      <c r="K566" s="92">
        <f>Table2529[[#This Row],[Mark]]</f>
        <v>3</v>
      </c>
      <c r="L566" s="87"/>
    </row>
    <row r="567" spans="1:12" ht="18" customHeight="1" x14ac:dyDescent="0.5">
      <c r="A567" s="87" t="s">
        <v>98</v>
      </c>
      <c r="B567" s="87"/>
      <c r="C567" s="85">
        <f>'Class Analysis'!G20</f>
        <v>5</v>
      </c>
      <c r="D567" s="85">
        <f>'Class Analysis'!AH20</f>
        <v>2</v>
      </c>
      <c r="E567" s="92">
        <f>Table24628[[#This Row],[Mark]]</f>
        <v>2</v>
      </c>
      <c r="F567" s="87"/>
      <c r="G567" s="87" t="s">
        <v>98</v>
      </c>
      <c r="H567" s="87"/>
      <c r="I567" s="85">
        <f>'Class Analysis'!G20</f>
        <v>5</v>
      </c>
      <c r="J567" s="85">
        <f>'Class Analysis'!AI20</f>
        <v>5</v>
      </c>
      <c r="K567" s="92">
        <f>Table2529[[#This Row],[Mark]]</f>
        <v>5</v>
      </c>
      <c r="L567" s="87"/>
    </row>
    <row r="568" spans="1:12" ht="18" customHeight="1" x14ac:dyDescent="0.5">
      <c r="A568" s="87" t="s">
        <v>86</v>
      </c>
      <c r="B568" s="87"/>
      <c r="C568" s="85">
        <f>'Class Analysis'!G21</f>
        <v>5</v>
      </c>
      <c r="D568" s="85">
        <f>'Class Analysis'!AH21</f>
        <v>1</v>
      </c>
      <c r="E568" s="92">
        <f>Table24628[[#This Row],[Mark]]</f>
        <v>1</v>
      </c>
      <c r="F568" s="87"/>
      <c r="G568" s="87" t="s">
        <v>86</v>
      </c>
      <c r="H568" s="87"/>
      <c r="I568" s="85">
        <f>'Class Analysis'!G21</f>
        <v>5</v>
      </c>
      <c r="J568" s="85">
        <f>'Class Analysis'!AI21</f>
        <v>5</v>
      </c>
      <c r="K568" s="92">
        <f>Table2529[[#This Row],[Mark]]</f>
        <v>5</v>
      </c>
      <c r="L568" s="87"/>
    </row>
    <row r="569" spans="1:12" ht="18" customHeight="1" x14ac:dyDescent="0.5">
      <c r="A569" s="87" t="s">
        <v>87</v>
      </c>
      <c r="B569" s="87"/>
      <c r="C569" s="85">
        <f>'Class Analysis'!G22</f>
        <v>6</v>
      </c>
      <c r="D569" s="85">
        <f>'Class Analysis'!AH22</f>
        <v>1</v>
      </c>
      <c r="E569" s="92">
        <f>Table24628[[#This Row],[Mark]]</f>
        <v>1</v>
      </c>
      <c r="F569" s="87"/>
      <c r="G569" s="87" t="s">
        <v>87</v>
      </c>
      <c r="H569" s="87"/>
      <c r="I569" s="85">
        <f>'Class Analysis'!G22</f>
        <v>6</v>
      </c>
      <c r="J569" s="85">
        <f>'Class Analysis'!AI22</f>
        <v>6</v>
      </c>
      <c r="K569" s="92">
        <f>Table2529[[#This Row],[Mark]]</f>
        <v>6</v>
      </c>
      <c r="L569" s="87"/>
    </row>
    <row r="570" spans="1:12" ht="18" customHeight="1" x14ac:dyDescent="0.5">
      <c r="A570" s="87" t="s">
        <v>88</v>
      </c>
      <c r="B570" s="87"/>
      <c r="C570" s="85">
        <f>'Class Analysis'!G23</f>
        <v>3</v>
      </c>
      <c r="D570" s="85">
        <f>'Class Analysis'!AH23</f>
        <v>2</v>
      </c>
      <c r="E570" s="92">
        <f>Table24628[[#This Row],[Mark]]</f>
        <v>2</v>
      </c>
      <c r="F570" s="87"/>
      <c r="G570" s="87" t="s">
        <v>88</v>
      </c>
      <c r="H570" s="87"/>
      <c r="I570" s="85">
        <f>'Class Analysis'!G23</f>
        <v>3</v>
      </c>
      <c r="J570" s="85">
        <f>'Class Analysis'!AI23</f>
        <v>1</v>
      </c>
      <c r="K570" s="92">
        <f>Table2529[[#This Row],[Mark]]</f>
        <v>1</v>
      </c>
      <c r="L570" s="87"/>
    </row>
    <row r="571" spans="1:12" ht="18" customHeight="1" x14ac:dyDescent="0.5">
      <c r="A571" s="87" t="s">
        <v>89</v>
      </c>
      <c r="B571" s="87"/>
      <c r="C571" s="85">
        <f>'Class Analysis'!G24</f>
        <v>4</v>
      </c>
      <c r="D571" s="85">
        <f>'Class Analysis'!AH24</f>
        <v>4</v>
      </c>
      <c r="E571" s="92">
        <f>Table24628[[#This Row],[Mark]]</f>
        <v>4</v>
      </c>
      <c r="F571" s="87"/>
      <c r="G571" s="87" t="s">
        <v>89</v>
      </c>
      <c r="H571" s="87"/>
      <c r="I571" s="85">
        <f>'Class Analysis'!G24</f>
        <v>4</v>
      </c>
      <c r="J571" s="85">
        <f>'Class Analysis'!AI24</f>
        <v>4</v>
      </c>
      <c r="K571" s="92">
        <f>Table2529[[#This Row],[Mark]]</f>
        <v>4</v>
      </c>
      <c r="L571" s="87"/>
    </row>
    <row r="572" spans="1:12" ht="18" customHeight="1" x14ac:dyDescent="0.5">
      <c r="A572" s="87" t="s">
        <v>90</v>
      </c>
      <c r="B572" s="87"/>
      <c r="C572" s="85">
        <f>'Class Analysis'!G25</f>
        <v>3</v>
      </c>
      <c r="D572" s="85">
        <f>'Class Analysis'!AH25</f>
        <v>1</v>
      </c>
      <c r="E572" s="92">
        <f>Table24628[[#This Row],[Mark]]</f>
        <v>1</v>
      </c>
      <c r="F572" s="87"/>
      <c r="G572" s="87" t="s">
        <v>90</v>
      </c>
      <c r="H572" s="87"/>
      <c r="I572" s="85">
        <f>'Class Analysis'!G25</f>
        <v>3</v>
      </c>
      <c r="J572" s="85">
        <f>'Class Analysis'!AI25</f>
        <v>2</v>
      </c>
      <c r="K572" s="92">
        <f>Table2529[[#This Row],[Mark]]</f>
        <v>2</v>
      </c>
      <c r="L572" s="87"/>
    </row>
    <row r="573" spans="1:12" ht="18" customHeight="1" x14ac:dyDescent="0.5">
      <c r="A573" s="87" t="s">
        <v>63</v>
      </c>
      <c r="B573" s="87" t="s">
        <v>91</v>
      </c>
      <c r="C573" s="85">
        <f>'Class Analysis'!G26</f>
        <v>4</v>
      </c>
      <c r="D573" s="85">
        <f>'Class Analysis'!AH26</f>
        <v>0</v>
      </c>
      <c r="E573" s="92">
        <f>Table24628[[#This Row],[Mark]]</f>
        <v>0</v>
      </c>
      <c r="F573" s="87"/>
      <c r="G573" s="87" t="s">
        <v>63</v>
      </c>
      <c r="H573" s="87" t="s">
        <v>91</v>
      </c>
      <c r="I573" s="85">
        <f>'Class Analysis'!G26</f>
        <v>4</v>
      </c>
      <c r="J573" s="85">
        <f>'Class Analysis'!AI26</f>
        <v>4</v>
      </c>
      <c r="K573" s="92">
        <f>Table2529[[#This Row],[Mark]]</f>
        <v>4</v>
      </c>
      <c r="L573" s="87"/>
    </row>
    <row r="574" spans="1:12" ht="18" customHeight="1" x14ac:dyDescent="0.5">
      <c r="A574" s="87" t="s">
        <v>92</v>
      </c>
      <c r="B574" s="87" t="s">
        <v>93</v>
      </c>
      <c r="C574" s="85">
        <f>'Class Analysis'!G27</f>
        <v>4</v>
      </c>
      <c r="D574" s="85">
        <f>'Class Analysis'!AH27</f>
        <v>2</v>
      </c>
      <c r="E574" s="92">
        <f>Table24628[[#This Row],[Mark]]</f>
        <v>2</v>
      </c>
      <c r="F574" s="87"/>
      <c r="G574" s="87" t="s">
        <v>92</v>
      </c>
      <c r="H574" s="87" t="s">
        <v>93</v>
      </c>
      <c r="I574" s="85">
        <f>'Class Analysis'!G27</f>
        <v>4</v>
      </c>
      <c r="J574" s="85">
        <f>'Class Analysis'!AI27</f>
        <v>4</v>
      </c>
      <c r="K574" s="92">
        <f>Table2529[[#This Row],[Mark]]</f>
        <v>4</v>
      </c>
      <c r="L574" s="87"/>
    </row>
    <row r="575" spans="1:12" ht="18" customHeight="1" x14ac:dyDescent="0.5">
      <c r="A575" s="87" t="s">
        <v>64</v>
      </c>
      <c r="B575" s="87" t="s">
        <v>94</v>
      </c>
      <c r="C575" s="85">
        <f>'Class Analysis'!G28</f>
        <v>5</v>
      </c>
      <c r="D575" s="85">
        <f>'Class Analysis'!AH28</f>
        <v>5</v>
      </c>
      <c r="E575" s="92">
        <f>Table24628[[#This Row],[Mark]]</f>
        <v>5</v>
      </c>
      <c r="F575" s="87"/>
      <c r="G575" s="87" t="s">
        <v>64</v>
      </c>
      <c r="H575" s="87" t="s">
        <v>94</v>
      </c>
      <c r="I575" s="85">
        <f>'Class Analysis'!G28</f>
        <v>5</v>
      </c>
      <c r="J575" s="85">
        <f>'Class Analysis'!AI28</f>
        <v>5</v>
      </c>
      <c r="K575" s="92">
        <f>Table2529[[#This Row],[Mark]]</f>
        <v>5</v>
      </c>
      <c r="L575" s="87"/>
    </row>
    <row r="576" spans="1:12" ht="18" customHeight="1" x14ac:dyDescent="0.5">
      <c r="A576" s="87" t="s">
        <v>95</v>
      </c>
      <c r="B576" s="87"/>
      <c r="C576" s="85">
        <f>'Class Analysis'!G29</f>
        <v>4</v>
      </c>
      <c r="D576" s="85">
        <f>'Class Analysis'!AH29</f>
        <v>2</v>
      </c>
      <c r="E576" s="92">
        <f>Table24628[[#This Row],[Mark]]</f>
        <v>2</v>
      </c>
      <c r="F576" s="87"/>
      <c r="G576" s="87" t="s">
        <v>95</v>
      </c>
      <c r="H576" s="87"/>
      <c r="I576" s="85">
        <f>'Class Analysis'!G29</f>
        <v>4</v>
      </c>
      <c r="J576" s="85">
        <f>'Class Analysis'!AI29</f>
        <v>4</v>
      </c>
      <c r="K576" s="92">
        <f>Table2529[[#This Row],[Mark]]</f>
        <v>4</v>
      </c>
      <c r="L576" s="87"/>
    </row>
    <row r="577" spans="1:12" ht="18" customHeight="1" x14ac:dyDescent="0.5">
      <c r="A577" s="87" t="s">
        <v>96</v>
      </c>
      <c r="B577" s="87" t="s">
        <v>97</v>
      </c>
      <c r="C577" s="85">
        <f>'Class Analysis'!G30</f>
        <v>4</v>
      </c>
      <c r="D577" s="85">
        <f>'Class Analysis'!AH30</f>
        <v>2</v>
      </c>
      <c r="E577" s="92">
        <f>Table24628[[#This Row],[Mark]]</f>
        <v>2</v>
      </c>
      <c r="F577" s="87"/>
      <c r="G577" s="87" t="s">
        <v>96</v>
      </c>
      <c r="H577" s="87" t="s">
        <v>97</v>
      </c>
      <c r="I577" s="85">
        <f>'Class Analysis'!G30</f>
        <v>4</v>
      </c>
      <c r="J577" s="85">
        <f>'Class Analysis'!AI30</f>
        <v>1</v>
      </c>
      <c r="K577" s="92">
        <f>Table2529[[#This Row],[Mark]]</f>
        <v>1</v>
      </c>
      <c r="L577" s="87"/>
    </row>
    <row r="578" spans="1:12" s="81" customFormat="1" ht="8" customHeight="1" x14ac:dyDescent="0.35">
      <c r="C578" s="82"/>
      <c r="D578" s="82"/>
    </row>
    <row r="579" spans="1:12" s="81" customFormat="1" ht="18" customHeight="1" x14ac:dyDescent="0.35">
      <c r="B579" s="114" t="s">
        <v>62</v>
      </c>
      <c r="C579" s="113" t="e" vm="1">
        <v>#VALUE!</v>
      </c>
      <c r="D579" s="113"/>
      <c r="E579" s="82"/>
      <c r="H579" s="114" t="s">
        <v>62</v>
      </c>
      <c r="I579" s="113" t="e" vm="1">
        <v>#VALUE!</v>
      </c>
      <c r="J579" s="113"/>
    </row>
    <row r="580" spans="1:12" s="81" customFormat="1" ht="18" customHeight="1" x14ac:dyDescent="0.35">
      <c r="A580" s="82"/>
      <c r="B580" s="114"/>
      <c r="C580" s="113"/>
      <c r="D580" s="113"/>
      <c r="E580" s="82"/>
      <c r="H580" s="114"/>
      <c r="I580" s="113"/>
      <c r="J580" s="113"/>
    </row>
    <row r="581" spans="1:12" s="81" customFormat="1" ht="18" customHeight="1" x14ac:dyDescent="0.35">
      <c r="B581" s="114"/>
      <c r="C581" s="113"/>
      <c r="D581" s="113"/>
      <c r="E581" s="82"/>
      <c r="H581" s="114"/>
      <c r="I581" s="113"/>
      <c r="J581" s="113"/>
    </row>
    <row r="582" spans="1:12" s="81" customFormat="1" ht="18" customHeight="1" x14ac:dyDescent="0.35">
      <c r="B582" s="114"/>
      <c r="C582" s="113"/>
      <c r="D582" s="113"/>
      <c r="E582" s="82"/>
      <c r="H582" s="114"/>
      <c r="I582" s="113"/>
      <c r="J582" s="113"/>
    </row>
    <row r="583" spans="1:12" s="81" customFormat="1" ht="18" customHeight="1" x14ac:dyDescent="0.35">
      <c r="B583" s="89"/>
      <c r="C583" s="82"/>
      <c r="D583" s="82"/>
      <c r="E583" s="82"/>
      <c r="H583" s="89"/>
      <c r="I583" s="82"/>
      <c r="J583" s="82"/>
    </row>
    <row r="584" spans="1:12" s="81" customFormat="1" ht="18" customHeight="1" x14ac:dyDescent="0.35">
      <c r="B584" s="89"/>
      <c r="C584" s="82"/>
      <c r="D584" s="82"/>
      <c r="E584" s="82"/>
      <c r="H584" s="89"/>
      <c r="I584" s="82"/>
      <c r="J584" s="82"/>
    </row>
    <row r="585" spans="1:12" s="81" customFormat="1" ht="18" customHeight="1" x14ac:dyDescent="0.35">
      <c r="B585" s="89"/>
      <c r="C585" s="82"/>
      <c r="D585" s="82"/>
      <c r="E585" s="82"/>
      <c r="H585" s="89"/>
      <c r="I585" s="82"/>
      <c r="J585" s="82"/>
    </row>
    <row r="586" spans="1:12" s="81" customFormat="1" ht="18" customHeight="1" x14ac:dyDescent="0.35">
      <c r="B586" s="89"/>
      <c r="C586" s="82"/>
      <c r="D586" s="82"/>
      <c r="E586" s="82"/>
      <c r="H586" s="89"/>
      <c r="I586" s="82"/>
      <c r="J586" s="82"/>
    </row>
    <row r="587" spans="1:12" s="81" customFormat="1" ht="18" customHeight="1" x14ac:dyDescent="0.35">
      <c r="B587" s="89"/>
      <c r="C587" s="82"/>
      <c r="D587" s="82"/>
      <c r="E587" s="82"/>
      <c r="H587" s="89"/>
      <c r="I587" s="82"/>
      <c r="J587" s="82"/>
    </row>
    <row r="588" spans="1:12" s="81" customFormat="1" ht="18" customHeight="1" x14ac:dyDescent="0.35">
      <c r="B588" s="89"/>
      <c r="C588" s="82"/>
      <c r="D588" s="82"/>
      <c r="E588" s="82"/>
      <c r="H588" s="89"/>
      <c r="I588" s="82"/>
      <c r="J588" s="82"/>
    </row>
    <row r="589" spans="1:12" s="81" customFormat="1" ht="18" customHeight="1" x14ac:dyDescent="0.35">
      <c r="C589" s="82"/>
      <c r="D589" s="82"/>
    </row>
    <row r="590" spans="1:12" s="81" customFormat="1" ht="18" customHeight="1" x14ac:dyDescent="0.35">
      <c r="C590" s="82"/>
      <c r="D590" s="82"/>
    </row>
    <row r="591" spans="1:12" s="81" customFormat="1" ht="8" customHeight="1" x14ac:dyDescent="0.35">
      <c r="C591" s="82"/>
      <c r="D591" s="82"/>
    </row>
    <row r="592" spans="1:12" ht="18" customHeight="1" x14ac:dyDescent="0.35">
      <c r="A592" s="86" t="str">
        <f>'Register (fill in)'!B31</f>
        <v>Student AC</v>
      </c>
      <c r="C592" s="88"/>
      <c r="D592" s="88"/>
      <c r="E592" s="87" t="s">
        <v>6</v>
      </c>
      <c r="F592" s="87">
        <f>'Class Analysis'!AJ5</f>
        <v>19</v>
      </c>
      <c r="G592" s="86" t="str">
        <f>'Register (fill in)'!B32</f>
        <v>Student AD</v>
      </c>
      <c r="K592" s="87" t="s">
        <v>6</v>
      </c>
      <c r="L592" s="87">
        <f>'Class Analysis'!AK5</f>
        <v>46</v>
      </c>
    </row>
    <row r="593" spans="1:12" ht="18" customHeight="1" x14ac:dyDescent="0.35">
      <c r="A593" s="91" t="s">
        <v>65</v>
      </c>
      <c r="C593" s="88"/>
      <c r="D593" s="88"/>
      <c r="E593" s="87" t="s">
        <v>5</v>
      </c>
      <c r="F593" s="87">
        <f>'Class Analysis'!AJ4</f>
        <v>4</v>
      </c>
      <c r="G593" s="91" t="s">
        <v>65</v>
      </c>
      <c r="K593" s="87" t="s">
        <v>5</v>
      </c>
      <c r="L593" s="87">
        <f>'Class Analysis'!AK4</f>
        <v>6</v>
      </c>
    </row>
    <row r="594" spans="1:12" ht="8" customHeight="1" x14ac:dyDescent="0.35">
      <c r="I594" s="89"/>
      <c r="J594" s="89"/>
    </row>
    <row r="595" spans="1:12" ht="18" customHeight="1" x14ac:dyDescent="0.35">
      <c r="A595" s="83" t="s">
        <v>3</v>
      </c>
      <c r="B595" s="83" t="s">
        <v>4</v>
      </c>
      <c r="C595" s="84" t="s">
        <v>23</v>
      </c>
      <c r="D595" s="84" t="s">
        <v>6</v>
      </c>
      <c r="E595" s="83" t="s">
        <v>21</v>
      </c>
      <c r="F595" s="83" t="s">
        <v>22</v>
      </c>
      <c r="G595" s="83" t="s">
        <v>3</v>
      </c>
      <c r="H595" s="83" t="s">
        <v>4</v>
      </c>
      <c r="I595" s="84" t="s">
        <v>23</v>
      </c>
      <c r="J595" s="84" t="s">
        <v>6</v>
      </c>
      <c r="K595" s="83" t="s">
        <v>21</v>
      </c>
      <c r="L595" s="83" t="s">
        <v>22</v>
      </c>
    </row>
    <row r="596" spans="1:12" ht="18" customHeight="1" x14ac:dyDescent="0.5">
      <c r="A596" s="87" t="s">
        <v>67</v>
      </c>
      <c r="B596" s="87"/>
      <c r="C596" s="85">
        <f>'Class Analysis'!G7</f>
        <v>3</v>
      </c>
      <c r="D596" s="85">
        <f>'Class Analysis'!AJ7</f>
        <v>1</v>
      </c>
      <c r="E596" s="92">
        <f>Table24630[[#This Row],[Mark]]</f>
        <v>1</v>
      </c>
      <c r="F596" s="87"/>
      <c r="G596" s="87" t="s">
        <v>67</v>
      </c>
      <c r="H596" s="87"/>
      <c r="I596" s="85">
        <f>'Class Analysis'!G7</f>
        <v>3</v>
      </c>
      <c r="J596" s="85">
        <f>'Class Analysis'!AK7</f>
        <v>0</v>
      </c>
      <c r="K596" s="92">
        <f>Table252931[[#This Row],[Mark]]</f>
        <v>0</v>
      </c>
      <c r="L596" s="87"/>
    </row>
    <row r="597" spans="1:12" ht="18" customHeight="1" x14ac:dyDescent="0.5">
      <c r="A597" s="87" t="s">
        <v>68</v>
      </c>
      <c r="B597" s="87" t="s">
        <v>69</v>
      </c>
      <c r="C597" s="85">
        <f>'Class Analysis'!G8</f>
        <v>4</v>
      </c>
      <c r="D597" s="85">
        <f>'Class Analysis'!AJ8</f>
        <v>1</v>
      </c>
      <c r="E597" s="92">
        <f>Table24630[[#This Row],[Mark]]</f>
        <v>1</v>
      </c>
      <c r="F597" s="87"/>
      <c r="G597" s="87" t="s">
        <v>68</v>
      </c>
      <c r="H597" s="87" t="s">
        <v>69</v>
      </c>
      <c r="I597" s="85">
        <f>'Class Analysis'!G8</f>
        <v>4</v>
      </c>
      <c r="J597" s="85">
        <f>'Class Analysis'!AK8</f>
        <v>1</v>
      </c>
      <c r="K597" s="92">
        <f>Table252931[[#This Row],[Mark]]</f>
        <v>1</v>
      </c>
      <c r="L597" s="87"/>
    </row>
    <row r="598" spans="1:12" ht="18" customHeight="1" x14ac:dyDescent="0.5">
      <c r="A598" s="87" t="s">
        <v>70</v>
      </c>
      <c r="B598" s="87" t="s">
        <v>71</v>
      </c>
      <c r="C598" s="85">
        <f>'Class Analysis'!G9</f>
        <v>3</v>
      </c>
      <c r="D598" s="85">
        <f>'Class Analysis'!AJ9</f>
        <v>1</v>
      </c>
      <c r="E598" s="92">
        <f>Table24630[[#This Row],[Mark]]</f>
        <v>1</v>
      </c>
      <c r="F598" s="87"/>
      <c r="G598" s="87" t="s">
        <v>70</v>
      </c>
      <c r="H598" s="87" t="s">
        <v>71</v>
      </c>
      <c r="I598" s="85">
        <f>'Class Analysis'!G9</f>
        <v>3</v>
      </c>
      <c r="J598" s="85">
        <f>'Class Analysis'!AK9</f>
        <v>1</v>
      </c>
      <c r="K598" s="92">
        <f>Table252931[[#This Row],[Mark]]</f>
        <v>1</v>
      </c>
      <c r="L598" s="87"/>
    </row>
    <row r="599" spans="1:12" ht="18" customHeight="1" x14ac:dyDescent="0.5">
      <c r="A599" s="87" t="s">
        <v>72</v>
      </c>
      <c r="B599" s="87" t="s">
        <v>73</v>
      </c>
      <c r="C599" s="85">
        <f>'Class Analysis'!G10</f>
        <v>4</v>
      </c>
      <c r="D599" s="85">
        <f>'Class Analysis'!AJ10</f>
        <v>1</v>
      </c>
      <c r="E599" s="92">
        <f>Table24630[[#This Row],[Mark]]</f>
        <v>1</v>
      </c>
      <c r="F599" s="87"/>
      <c r="G599" s="87" t="s">
        <v>72</v>
      </c>
      <c r="H599" s="87" t="s">
        <v>73</v>
      </c>
      <c r="I599" s="85">
        <f>'Class Analysis'!G10</f>
        <v>4</v>
      </c>
      <c r="J599" s="85">
        <f>'Class Analysis'!AK10</f>
        <v>1</v>
      </c>
      <c r="K599" s="92">
        <f>Table252931[[#This Row],[Mark]]</f>
        <v>1</v>
      </c>
      <c r="L599" s="87"/>
    </row>
    <row r="600" spans="1:12" ht="18" customHeight="1" x14ac:dyDescent="0.5">
      <c r="A600" s="87" t="s">
        <v>74</v>
      </c>
      <c r="B600" s="87"/>
      <c r="C600" s="85">
        <f>'Class Analysis'!G11</f>
        <v>4</v>
      </c>
      <c r="D600" s="85">
        <f>'Class Analysis'!AJ11</f>
        <v>1</v>
      </c>
      <c r="E600" s="92">
        <f>Table24630[[#This Row],[Mark]]</f>
        <v>1</v>
      </c>
      <c r="F600" s="87"/>
      <c r="G600" s="87" t="s">
        <v>74</v>
      </c>
      <c r="H600" s="87"/>
      <c r="I600" s="85">
        <f>'Class Analysis'!G11</f>
        <v>4</v>
      </c>
      <c r="J600" s="85">
        <f>'Class Analysis'!AK11</f>
        <v>1</v>
      </c>
      <c r="K600" s="92">
        <f>Table252931[[#This Row],[Mark]]</f>
        <v>1</v>
      </c>
      <c r="L600" s="87"/>
    </row>
    <row r="601" spans="1:12" ht="18" customHeight="1" x14ac:dyDescent="0.5">
      <c r="A601" s="87" t="s">
        <v>75</v>
      </c>
      <c r="B601" s="87"/>
      <c r="C601" s="85">
        <f>'Class Analysis'!G12</f>
        <v>2</v>
      </c>
      <c r="D601" s="85">
        <f>'Class Analysis'!AJ12</f>
        <v>1</v>
      </c>
      <c r="E601" s="92">
        <f>Table24630[[#This Row],[Mark]]</f>
        <v>1</v>
      </c>
      <c r="F601" s="87"/>
      <c r="G601" s="87" t="s">
        <v>75</v>
      </c>
      <c r="H601" s="87"/>
      <c r="I601" s="85">
        <f>'Class Analysis'!G12</f>
        <v>2</v>
      </c>
      <c r="J601" s="85">
        <f>'Class Analysis'!AK12</f>
        <v>2</v>
      </c>
      <c r="K601" s="92">
        <f>Table252931[[#This Row],[Mark]]</f>
        <v>2</v>
      </c>
      <c r="L601" s="87"/>
    </row>
    <row r="602" spans="1:12" ht="18" customHeight="1" x14ac:dyDescent="0.5">
      <c r="A602" s="87" t="s">
        <v>61</v>
      </c>
      <c r="B602" s="87"/>
      <c r="C602" s="85">
        <f>'Class Analysis'!G13</f>
        <v>4</v>
      </c>
      <c r="D602" s="85">
        <f>'Class Analysis'!AJ13</f>
        <v>0</v>
      </c>
      <c r="E602" s="92">
        <f>Table24630[[#This Row],[Mark]]</f>
        <v>0</v>
      </c>
      <c r="F602" s="87"/>
      <c r="G602" s="87" t="s">
        <v>61</v>
      </c>
      <c r="H602" s="87"/>
      <c r="I602" s="85">
        <f>'Class Analysis'!G13</f>
        <v>4</v>
      </c>
      <c r="J602" s="85">
        <f>'Class Analysis'!AK13</f>
        <v>1</v>
      </c>
      <c r="K602" s="92">
        <f>Table252931[[#This Row],[Mark]]</f>
        <v>1</v>
      </c>
      <c r="L602" s="87"/>
    </row>
    <row r="603" spans="1:12" ht="18" customHeight="1" x14ac:dyDescent="0.5">
      <c r="A603" s="87" t="s">
        <v>76</v>
      </c>
      <c r="B603" s="87" t="s">
        <v>77</v>
      </c>
      <c r="C603" s="85">
        <f>'Class Analysis'!G14</f>
        <v>5</v>
      </c>
      <c r="D603" s="85">
        <f>'Class Analysis'!AJ14</f>
        <v>0</v>
      </c>
      <c r="E603" s="92">
        <f>Table24630[[#This Row],[Mark]]</f>
        <v>0</v>
      </c>
      <c r="F603" s="87"/>
      <c r="G603" s="87" t="s">
        <v>76</v>
      </c>
      <c r="H603" s="87" t="s">
        <v>77</v>
      </c>
      <c r="I603" s="85">
        <f>'Class Analysis'!G14</f>
        <v>5</v>
      </c>
      <c r="J603" s="85">
        <f>'Class Analysis'!AK14</f>
        <v>4</v>
      </c>
      <c r="K603" s="92">
        <f>Table252931[[#This Row],[Mark]]</f>
        <v>4</v>
      </c>
      <c r="L603" s="87"/>
    </row>
    <row r="604" spans="1:12" ht="18" customHeight="1" x14ac:dyDescent="0.5">
      <c r="A604" s="87" t="s">
        <v>77</v>
      </c>
      <c r="B604" s="87" t="s">
        <v>78</v>
      </c>
      <c r="C604" s="85">
        <f>'Class Analysis'!G15</f>
        <v>5</v>
      </c>
      <c r="D604" s="85">
        <f>'Class Analysis'!AJ15</f>
        <v>1</v>
      </c>
      <c r="E604" s="92">
        <f>Table24630[[#This Row],[Mark]]</f>
        <v>1</v>
      </c>
      <c r="F604" s="87"/>
      <c r="G604" s="87" t="s">
        <v>77</v>
      </c>
      <c r="H604" s="87" t="s">
        <v>78</v>
      </c>
      <c r="I604" s="85">
        <f>'Class Analysis'!G15</f>
        <v>5</v>
      </c>
      <c r="J604" s="85">
        <f>'Class Analysis'!AK15</f>
        <v>4</v>
      </c>
      <c r="K604" s="92">
        <f>Table252931[[#This Row],[Mark]]</f>
        <v>4</v>
      </c>
      <c r="L604" s="87"/>
    </row>
    <row r="605" spans="1:12" ht="18" customHeight="1" x14ac:dyDescent="0.5">
      <c r="A605" s="87" t="s">
        <v>79</v>
      </c>
      <c r="B605" s="87"/>
      <c r="C605" s="85">
        <f>'Class Analysis'!G16</f>
        <v>3</v>
      </c>
      <c r="D605" s="85">
        <f>'Class Analysis'!AJ16</f>
        <v>1</v>
      </c>
      <c r="E605" s="92">
        <f>Table24630[[#This Row],[Mark]]</f>
        <v>1</v>
      </c>
      <c r="F605" s="87"/>
      <c r="G605" s="87" t="s">
        <v>79</v>
      </c>
      <c r="H605" s="87"/>
      <c r="I605" s="85">
        <f>'Class Analysis'!G16</f>
        <v>3</v>
      </c>
      <c r="J605" s="85">
        <f>'Class Analysis'!AK16</f>
        <v>3</v>
      </c>
      <c r="K605" s="92">
        <f>Table252931[[#This Row],[Mark]]</f>
        <v>3</v>
      </c>
      <c r="L605" s="87"/>
    </row>
    <row r="606" spans="1:12" ht="18" customHeight="1" x14ac:dyDescent="0.5">
      <c r="A606" s="87" t="s">
        <v>80</v>
      </c>
      <c r="B606" s="87" t="s">
        <v>81</v>
      </c>
      <c r="C606" s="85">
        <f>'Class Analysis'!G17</f>
        <v>7</v>
      </c>
      <c r="D606" s="85">
        <f>'Class Analysis'!AJ17</f>
        <v>1</v>
      </c>
      <c r="E606" s="92">
        <f>Table24630[[#This Row],[Mark]]</f>
        <v>1</v>
      </c>
      <c r="F606" s="87"/>
      <c r="G606" s="87" t="s">
        <v>80</v>
      </c>
      <c r="H606" s="87" t="s">
        <v>81</v>
      </c>
      <c r="I606" s="85">
        <f>'Class Analysis'!G17</f>
        <v>7</v>
      </c>
      <c r="J606" s="85">
        <f>'Class Analysis'!AK17</f>
        <v>1</v>
      </c>
      <c r="K606" s="92">
        <f>Table252931[[#This Row],[Mark]]</f>
        <v>1</v>
      </c>
      <c r="L606" s="87"/>
    </row>
    <row r="607" spans="1:12" ht="18" customHeight="1" x14ac:dyDescent="0.5">
      <c r="A607" s="87" t="s">
        <v>82</v>
      </c>
      <c r="B607" s="87" t="s">
        <v>83</v>
      </c>
      <c r="C607" s="85">
        <f>'Class Analysis'!G18</f>
        <v>6</v>
      </c>
      <c r="D607" s="85">
        <f>'Class Analysis'!AJ18</f>
        <v>0</v>
      </c>
      <c r="E607" s="92">
        <f>Table24630[[#This Row],[Mark]]</f>
        <v>0</v>
      </c>
      <c r="F607" s="87"/>
      <c r="G607" s="87" t="s">
        <v>82</v>
      </c>
      <c r="H607" s="87" t="s">
        <v>83</v>
      </c>
      <c r="I607" s="85">
        <f>'Class Analysis'!G18</f>
        <v>6</v>
      </c>
      <c r="J607" s="85">
        <f>'Class Analysis'!AK18</f>
        <v>2</v>
      </c>
      <c r="K607" s="92">
        <f>Table252931[[#This Row],[Mark]]</f>
        <v>2</v>
      </c>
      <c r="L607" s="87"/>
    </row>
    <row r="608" spans="1:12" ht="18" customHeight="1" x14ac:dyDescent="0.5">
      <c r="A608" s="87" t="s">
        <v>84</v>
      </c>
      <c r="B608" s="87"/>
      <c r="C608" s="85">
        <f>'Class Analysis'!G19</f>
        <v>3</v>
      </c>
      <c r="D608" s="85">
        <f>'Class Analysis'!AJ19</f>
        <v>2</v>
      </c>
      <c r="E608" s="92">
        <f>Table24630[[#This Row],[Mark]]</f>
        <v>2</v>
      </c>
      <c r="F608" s="87"/>
      <c r="G608" s="87" t="s">
        <v>84</v>
      </c>
      <c r="H608" s="87"/>
      <c r="I608" s="85">
        <f>'Class Analysis'!G19</f>
        <v>3</v>
      </c>
      <c r="J608" s="85">
        <f>'Class Analysis'!AK19</f>
        <v>3</v>
      </c>
      <c r="K608" s="92">
        <f>Table252931[[#This Row],[Mark]]</f>
        <v>3</v>
      </c>
      <c r="L608" s="87"/>
    </row>
    <row r="609" spans="1:12" ht="18" customHeight="1" x14ac:dyDescent="0.5">
      <c r="A609" s="87" t="s">
        <v>98</v>
      </c>
      <c r="B609" s="87"/>
      <c r="C609" s="85">
        <f>'Class Analysis'!G20</f>
        <v>5</v>
      </c>
      <c r="D609" s="85">
        <f>'Class Analysis'!AJ20</f>
        <v>2</v>
      </c>
      <c r="E609" s="92">
        <f>Table24630[[#This Row],[Mark]]</f>
        <v>2</v>
      </c>
      <c r="F609" s="87"/>
      <c r="G609" s="87" t="s">
        <v>98</v>
      </c>
      <c r="H609" s="87"/>
      <c r="I609" s="85">
        <f>'Class Analysis'!G20</f>
        <v>5</v>
      </c>
      <c r="J609" s="85">
        <f>'Class Analysis'!AK20</f>
        <v>1</v>
      </c>
      <c r="K609" s="92">
        <f>Table252931[[#This Row],[Mark]]</f>
        <v>1</v>
      </c>
      <c r="L609" s="87"/>
    </row>
    <row r="610" spans="1:12" ht="18" customHeight="1" x14ac:dyDescent="0.5">
      <c r="A610" s="87" t="s">
        <v>86</v>
      </c>
      <c r="B610" s="87"/>
      <c r="C610" s="85">
        <f>'Class Analysis'!G21</f>
        <v>5</v>
      </c>
      <c r="D610" s="85">
        <f>'Class Analysis'!AJ21</f>
        <v>1</v>
      </c>
      <c r="E610" s="92">
        <f>Table24630[[#This Row],[Mark]]</f>
        <v>1</v>
      </c>
      <c r="F610" s="87"/>
      <c r="G610" s="87" t="s">
        <v>86</v>
      </c>
      <c r="H610" s="87"/>
      <c r="I610" s="85">
        <f>'Class Analysis'!G21</f>
        <v>5</v>
      </c>
      <c r="J610" s="85">
        <f>'Class Analysis'!AK21</f>
        <v>3</v>
      </c>
      <c r="K610" s="92">
        <f>Table252931[[#This Row],[Mark]]</f>
        <v>3</v>
      </c>
      <c r="L610" s="87"/>
    </row>
    <row r="611" spans="1:12" ht="18" customHeight="1" x14ac:dyDescent="0.5">
      <c r="A611" s="87" t="s">
        <v>87</v>
      </c>
      <c r="B611" s="87"/>
      <c r="C611" s="85">
        <f>'Class Analysis'!G22</f>
        <v>6</v>
      </c>
      <c r="D611" s="85">
        <f>'Class Analysis'!AJ22</f>
        <v>2</v>
      </c>
      <c r="E611" s="92">
        <f>Table24630[[#This Row],[Mark]]</f>
        <v>2</v>
      </c>
      <c r="F611" s="87"/>
      <c r="G611" s="87" t="s">
        <v>87</v>
      </c>
      <c r="H611" s="87"/>
      <c r="I611" s="85">
        <f>'Class Analysis'!G22</f>
        <v>6</v>
      </c>
      <c r="J611" s="85">
        <f>'Class Analysis'!AK22</f>
        <v>5</v>
      </c>
      <c r="K611" s="92">
        <f>Table252931[[#This Row],[Mark]]</f>
        <v>5</v>
      </c>
      <c r="L611" s="87"/>
    </row>
    <row r="612" spans="1:12" ht="18" customHeight="1" x14ac:dyDescent="0.5">
      <c r="A612" s="87" t="s">
        <v>88</v>
      </c>
      <c r="B612" s="87"/>
      <c r="C612" s="85">
        <f>'Class Analysis'!G23</f>
        <v>3</v>
      </c>
      <c r="D612" s="85">
        <f>'Class Analysis'!AJ23</f>
        <v>1</v>
      </c>
      <c r="E612" s="92">
        <f>Table24630[[#This Row],[Mark]]</f>
        <v>1</v>
      </c>
      <c r="F612" s="87"/>
      <c r="G612" s="87" t="s">
        <v>88</v>
      </c>
      <c r="H612" s="87"/>
      <c r="I612" s="85">
        <f>'Class Analysis'!G23</f>
        <v>3</v>
      </c>
      <c r="J612" s="85">
        <f>'Class Analysis'!AK23</f>
        <v>1</v>
      </c>
      <c r="K612" s="92">
        <f>Table252931[[#This Row],[Mark]]</f>
        <v>1</v>
      </c>
      <c r="L612" s="87"/>
    </row>
    <row r="613" spans="1:12" ht="18" customHeight="1" x14ac:dyDescent="0.5">
      <c r="A613" s="87" t="s">
        <v>89</v>
      </c>
      <c r="B613" s="87"/>
      <c r="C613" s="85">
        <f>'Class Analysis'!G24</f>
        <v>4</v>
      </c>
      <c r="D613" s="85">
        <f>'Class Analysis'!AJ24</f>
        <v>1</v>
      </c>
      <c r="E613" s="92">
        <f>Table24630[[#This Row],[Mark]]</f>
        <v>1</v>
      </c>
      <c r="F613" s="87"/>
      <c r="G613" s="87" t="s">
        <v>89</v>
      </c>
      <c r="H613" s="87"/>
      <c r="I613" s="85">
        <f>'Class Analysis'!G24</f>
        <v>4</v>
      </c>
      <c r="J613" s="85">
        <f>'Class Analysis'!AK24</f>
        <v>1</v>
      </c>
      <c r="K613" s="92">
        <f>Table252931[[#This Row],[Mark]]</f>
        <v>1</v>
      </c>
      <c r="L613" s="87"/>
    </row>
    <row r="614" spans="1:12" ht="18" customHeight="1" x14ac:dyDescent="0.5">
      <c r="A614" s="87" t="s">
        <v>90</v>
      </c>
      <c r="B614" s="87"/>
      <c r="C614" s="85">
        <f>'Class Analysis'!G25</f>
        <v>3</v>
      </c>
      <c r="D614" s="85">
        <f>'Class Analysis'!AJ25</f>
        <v>0</v>
      </c>
      <c r="E614" s="92">
        <f>Table24630[[#This Row],[Mark]]</f>
        <v>0</v>
      </c>
      <c r="F614" s="87"/>
      <c r="G614" s="87" t="s">
        <v>90</v>
      </c>
      <c r="H614" s="87"/>
      <c r="I614" s="85">
        <f>'Class Analysis'!G25</f>
        <v>3</v>
      </c>
      <c r="J614" s="85">
        <f>'Class Analysis'!AK25</f>
        <v>1</v>
      </c>
      <c r="K614" s="92">
        <f>Table252931[[#This Row],[Mark]]</f>
        <v>1</v>
      </c>
      <c r="L614" s="87"/>
    </row>
    <row r="615" spans="1:12" ht="18" customHeight="1" x14ac:dyDescent="0.5">
      <c r="A615" s="87" t="s">
        <v>63</v>
      </c>
      <c r="B615" s="87" t="s">
        <v>91</v>
      </c>
      <c r="C615" s="85">
        <f>'Class Analysis'!G26</f>
        <v>4</v>
      </c>
      <c r="D615" s="85">
        <f>'Class Analysis'!AJ26</f>
        <v>0</v>
      </c>
      <c r="E615" s="92">
        <f>Table24630[[#This Row],[Mark]]</f>
        <v>0</v>
      </c>
      <c r="F615" s="87"/>
      <c r="G615" s="87" t="s">
        <v>63</v>
      </c>
      <c r="H615" s="87" t="s">
        <v>91</v>
      </c>
      <c r="I615" s="85">
        <f>'Class Analysis'!G26</f>
        <v>4</v>
      </c>
      <c r="J615" s="85">
        <f>'Class Analysis'!AK26</f>
        <v>3</v>
      </c>
      <c r="K615" s="92">
        <f>Table252931[[#This Row],[Mark]]</f>
        <v>3</v>
      </c>
      <c r="L615" s="87"/>
    </row>
    <row r="616" spans="1:12" ht="18" customHeight="1" x14ac:dyDescent="0.5">
      <c r="A616" s="87" t="s">
        <v>92</v>
      </c>
      <c r="B616" s="87" t="s">
        <v>93</v>
      </c>
      <c r="C616" s="85">
        <f>'Class Analysis'!G27</f>
        <v>4</v>
      </c>
      <c r="D616" s="85">
        <f>'Class Analysis'!AJ27</f>
        <v>0</v>
      </c>
      <c r="E616" s="92">
        <f>Table24630[[#This Row],[Mark]]</f>
        <v>0</v>
      </c>
      <c r="F616" s="87"/>
      <c r="G616" s="87" t="s">
        <v>92</v>
      </c>
      <c r="H616" s="87" t="s">
        <v>93</v>
      </c>
      <c r="I616" s="85">
        <f>'Class Analysis'!G27</f>
        <v>4</v>
      </c>
      <c r="J616" s="85">
        <f>'Class Analysis'!AK27</f>
        <v>2</v>
      </c>
      <c r="K616" s="92">
        <f>Table252931[[#This Row],[Mark]]</f>
        <v>2</v>
      </c>
      <c r="L616" s="87"/>
    </row>
    <row r="617" spans="1:12" ht="18" customHeight="1" x14ac:dyDescent="0.5">
      <c r="A617" s="87" t="s">
        <v>64</v>
      </c>
      <c r="B617" s="87" t="s">
        <v>94</v>
      </c>
      <c r="C617" s="85">
        <f>'Class Analysis'!G28</f>
        <v>5</v>
      </c>
      <c r="D617" s="85">
        <f>'Class Analysis'!AJ28</f>
        <v>0</v>
      </c>
      <c r="E617" s="92">
        <f>Table24630[[#This Row],[Mark]]</f>
        <v>0</v>
      </c>
      <c r="F617" s="87"/>
      <c r="G617" s="87" t="s">
        <v>64</v>
      </c>
      <c r="H617" s="87" t="s">
        <v>94</v>
      </c>
      <c r="I617" s="85">
        <f>'Class Analysis'!G28</f>
        <v>5</v>
      </c>
      <c r="J617" s="85">
        <f>'Class Analysis'!AK28</f>
        <v>4</v>
      </c>
      <c r="K617" s="92">
        <f>Table252931[[#This Row],[Mark]]</f>
        <v>4</v>
      </c>
      <c r="L617" s="87"/>
    </row>
    <row r="618" spans="1:12" ht="18" customHeight="1" x14ac:dyDescent="0.5">
      <c r="A618" s="87" t="s">
        <v>95</v>
      </c>
      <c r="B618" s="87"/>
      <c r="C618" s="85">
        <f>'Class Analysis'!G29</f>
        <v>4</v>
      </c>
      <c r="D618" s="85">
        <f>'Class Analysis'!AJ29</f>
        <v>0</v>
      </c>
      <c r="E618" s="92">
        <f>Table24630[[#This Row],[Mark]]</f>
        <v>0</v>
      </c>
      <c r="F618" s="87"/>
      <c r="G618" s="87" t="s">
        <v>95</v>
      </c>
      <c r="H618" s="87"/>
      <c r="I618" s="85">
        <f>'Class Analysis'!G29</f>
        <v>4</v>
      </c>
      <c r="J618" s="85">
        <f>'Class Analysis'!AK29</f>
        <v>0</v>
      </c>
      <c r="K618" s="92">
        <f>Table252931[[#This Row],[Mark]]</f>
        <v>0</v>
      </c>
      <c r="L618" s="87"/>
    </row>
    <row r="619" spans="1:12" ht="18" customHeight="1" x14ac:dyDescent="0.5">
      <c r="A619" s="87" t="s">
        <v>96</v>
      </c>
      <c r="B619" s="87" t="s">
        <v>97</v>
      </c>
      <c r="C619" s="85">
        <f>'Class Analysis'!G30</f>
        <v>4</v>
      </c>
      <c r="D619" s="85">
        <f>'Class Analysis'!AJ30</f>
        <v>1</v>
      </c>
      <c r="E619" s="92">
        <f>Table24630[[#This Row],[Mark]]</f>
        <v>1</v>
      </c>
      <c r="F619" s="87"/>
      <c r="G619" s="87" t="s">
        <v>96</v>
      </c>
      <c r="H619" s="87" t="s">
        <v>97</v>
      </c>
      <c r="I619" s="85">
        <f>'Class Analysis'!G30</f>
        <v>4</v>
      </c>
      <c r="J619" s="85">
        <f>'Class Analysis'!AK30</f>
        <v>1</v>
      </c>
      <c r="K619" s="92">
        <f>Table252931[[#This Row],[Mark]]</f>
        <v>1</v>
      </c>
      <c r="L619" s="87"/>
    </row>
    <row r="620" spans="1:12" s="81" customFormat="1" ht="8" customHeight="1" x14ac:dyDescent="0.35">
      <c r="C620" s="82"/>
      <c r="D620" s="82"/>
    </row>
    <row r="621" spans="1:12" s="81" customFormat="1" ht="18" customHeight="1" x14ac:dyDescent="0.35">
      <c r="B621" s="114" t="s">
        <v>62</v>
      </c>
      <c r="C621" s="113" t="e" vm="1">
        <v>#VALUE!</v>
      </c>
      <c r="D621" s="113"/>
      <c r="E621" s="82"/>
      <c r="H621" s="114" t="s">
        <v>62</v>
      </c>
      <c r="I621" s="113" t="e" vm="1">
        <v>#VALUE!</v>
      </c>
      <c r="J621" s="113"/>
    </row>
    <row r="622" spans="1:12" s="81" customFormat="1" ht="18" customHeight="1" x14ac:dyDescent="0.35">
      <c r="A622" s="82"/>
      <c r="B622" s="114"/>
      <c r="C622" s="113"/>
      <c r="D622" s="113"/>
      <c r="E622" s="82"/>
      <c r="H622" s="114"/>
      <c r="I622" s="113"/>
      <c r="J622" s="113"/>
    </row>
    <row r="623" spans="1:12" s="81" customFormat="1" ht="18" customHeight="1" x14ac:dyDescent="0.35">
      <c r="B623" s="114"/>
      <c r="C623" s="113"/>
      <c r="D623" s="113"/>
      <c r="E623" s="82"/>
      <c r="H623" s="114"/>
      <c r="I623" s="113"/>
      <c r="J623" s="113"/>
    </row>
    <row r="624" spans="1:12" s="81" customFormat="1" ht="18" customHeight="1" x14ac:dyDescent="0.35">
      <c r="B624" s="114"/>
      <c r="C624" s="113"/>
      <c r="D624" s="113"/>
      <c r="E624" s="82"/>
      <c r="H624" s="114"/>
      <c r="I624" s="113"/>
      <c r="J624" s="113"/>
    </row>
    <row r="625" spans="1:12" s="81" customFormat="1" ht="18" customHeight="1" x14ac:dyDescent="0.35">
      <c r="B625" s="89"/>
      <c r="C625" s="82"/>
      <c r="D625" s="82"/>
      <c r="E625" s="82"/>
      <c r="H625" s="89"/>
      <c r="I625" s="82"/>
      <c r="J625" s="82"/>
    </row>
    <row r="626" spans="1:12" s="81" customFormat="1" ht="18" customHeight="1" x14ac:dyDescent="0.35">
      <c r="B626" s="89"/>
      <c r="C626" s="82"/>
      <c r="D626" s="82"/>
      <c r="E626" s="82"/>
      <c r="H626" s="89"/>
      <c r="I626" s="82"/>
      <c r="J626" s="82"/>
    </row>
    <row r="627" spans="1:12" s="81" customFormat="1" ht="18" customHeight="1" x14ac:dyDescent="0.35">
      <c r="B627" s="89"/>
      <c r="C627" s="82"/>
      <c r="D627" s="82"/>
      <c r="E627" s="82"/>
      <c r="H627" s="89"/>
      <c r="I627" s="82"/>
      <c r="J627" s="82"/>
    </row>
    <row r="628" spans="1:12" s="81" customFormat="1" ht="18" customHeight="1" x14ac:dyDescent="0.35">
      <c r="B628" s="89"/>
      <c r="C628" s="82"/>
      <c r="D628" s="82"/>
      <c r="E628" s="82"/>
      <c r="H628" s="89"/>
      <c r="I628" s="82"/>
      <c r="J628" s="82"/>
    </row>
    <row r="629" spans="1:12" s="81" customFormat="1" ht="18" customHeight="1" x14ac:dyDescent="0.35">
      <c r="B629" s="89"/>
      <c r="C629" s="82"/>
      <c r="D629" s="82"/>
      <c r="E629" s="82"/>
      <c r="H629" s="89"/>
      <c r="I629" s="82"/>
      <c r="J629" s="82"/>
    </row>
    <row r="630" spans="1:12" s="81" customFormat="1" ht="18" customHeight="1" x14ac:dyDescent="0.35">
      <c r="B630" s="89"/>
      <c r="C630" s="82"/>
      <c r="D630" s="82"/>
      <c r="E630" s="82"/>
      <c r="H630" s="89"/>
      <c r="I630" s="82"/>
      <c r="J630" s="82"/>
    </row>
    <row r="631" spans="1:12" s="81" customFormat="1" ht="18" customHeight="1" x14ac:dyDescent="0.35">
      <c r="C631" s="82"/>
      <c r="D631" s="82"/>
    </row>
    <row r="632" spans="1:12" s="81" customFormat="1" ht="18" customHeight="1" x14ac:dyDescent="0.35">
      <c r="C632" s="82"/>
      <c r="D632" s="82"/>
    </row>
    <row r="633" spans="1:12" s="81" customFormat="1" ht="8" customHeight="1" x14ac:dyDescent="0.35">
      <c r="C633" s="82"/>
      <c r="D633" s="82"/>
    </row>
    <row r="634" spans="1:12" ht="18" customHeight="1" x14ac:dyDescent="0.35">
      <c r="A634" s="86" t="str">
        <f>'Register (fill in)'!B33</f>
        <v>Student AE</v>
      </c>
      <c r="C634" s="88"/>
      <c r="D634" s="88"/>
      <c r="E634" s="87" t="s">
        <v>6</v>
      </c>
      <c r="F634" s="87">
        <f>'Class Analysis'!AL5</f>
        <v>31</v>
      </c>
      <c r="G634" s="86" t="str">
        <f>'Register (fill in)'!B34</f>
        <v>Student AF</v>
      </c>
      <c r="K634" s="87" t="s">
        <v>6</v>
      </c>
      <c r="L634" s="87">
        <f>'Class Analysis'!AM5</f>
        <v>36</v>
      </c>
    </row>
    <row r="635" spans="1:12" ht="18" customHeight="1" x14ac:dyDescent="0.35">
      <c r="A635" s="91" t="s">
        <v>65</v>
      </c>
      <c r="C635" s="88"/>
      <c r="D635" s="88"/>
      <c r="E635" s="87" t="s">
        <v>5</v>
      </c>
      <c r="F635" s="87">
        <f>'Class Analysis'!AL4</f>
        <v>5</v>
      </c>
      <c r="G635" s="91" t="s">
        <v>65</v>
      </c>
      <c r="K635" s="87" t="s">
        <v>5</v>
      </c>
      <c r="L635" s="87">
        <f>'Class Analysis'!AM4</f>
        <v>5</v>
      </c>
    </row>
    <row r="636" spans="1:12" ht="8" customHeight="1" x14ac:dyDescent="0.35">
      <c r="I636" s="89"/>
      <c r="J636" s="89"/>
    </row>
    <row r="637" spans="1:12" ht="18" customHeight="1" x14ac:dyDescent="0.35">
      <c r="A637" s="83" t="s">
        <v>3</v>
      </c>
      <c r="B637" s="83" t="s">
        <v>4</v>
      </c>
      <c r="C637" s="84" t="s">
        <v>23</v>
      </c>
      <c r="D637" s="84" t="s">
        <v>6</v>
      </c>
      <c r="E637" s="83" t="s">
        <v>21</v>
      </c>
      <c r="F637" s="83" t="s">
        <v>22</v>
      </c>
      <c r="G637" s="83" t="s">
        <v>3</v>
      </c>
      <c r="H637" s="83" t="s">
        <v>4</v>
      </c>
      <c r="I637" s="84" t="s">
        <v>23</v>
      </c>
      <c r="J637" s="84" t="s">
        <v>6</v>
      </c>
      <c r="K637" s="83" t="s">
        <v>21</v>
      </c>
      <c r="L637" s="83" t="s">
        <v>22</v>
      </c>
    </row>
    <row r="638" spans="1:12" ht="18" customHeight="1" x14ac:dyDescent="0.5">
      <c r="A638" s="87" t="s">
        <v>67</v>
      </c>
      <c r="B638" s="87"/>
      <c r="C638" s="85">
        <f>'Class Analysis'!G7</f>
        <v>3</v>
      </c>
      <c r="D638" s="85">
        <f>'Class Analysis'!AL7</f>
        <v>2</v>
      </c>
      <c r="E638" s="92">
        <f>Table2463032[[#This Row],[Mark]]</f>
        <v>2</v>
      </c>
      <c r="F638" s="87"/>
      <c r="G638" s="87" t="s">
        <v>67</v>
      </c>
      <c r="H638" s="87"/>
      <c r="I638" s="85">
        <f>'Class Analysis'!G7</f>
        <v>3</v>
      </c>
      <c r="J638" s="85">
        <f>'Class Analysis'!AM7</f>
        <v>2</v>
      </c>
      <c r="K638" s="92">
        <f>Table252933[[#This Row],[Mark]]</f>
        <v>2</v>
      </c>
      <c r="L638" s="87"/>
    </row>
    <row r="639" spans="1:12" ht="18" customHeight="1" x14ac:dyDescent="0.5">
      <c r="A639" s="87" t="s">
        <v>68</v>
      </c>
      <c r="B639" s="87" t="s">
        <v>69</v>
      </c>
      <c r="C639" s="85">
        <f>'Class Analysis'!G8</f>
        <v>4</v>
      </c>
      <c r="D639" s="85">
        <f>'Class Analysis'!AL8</f>
        <v>2</v>
      </c>
      <c r="E639" s="92">
        <f>Table2463032[[#This Row],[Mark]]</f>
        <v>2</v>
      </c>
      <c r="F639" s="87"/>
      <c r="G639" s="87" t="s">
        <v>68</v>
      </c>
      <c r="H639" s="87" t="s">
        <v>69</v>
      </c>
      <c r="I639" s="85">
        <f>'Class Analysis'!G8</f>
        <v>4</v>
      </c>
      <c r="J639" s="85">
        <f>'Class Analysis'!AM8</f>
        <v>2</v>
      </c>
      <c r="K639" s="92">
        <f>Table252933[[#This Row],[Mark]]</f>
        <v>2</v>
      </c>
      <c r="L639" s="87"/>
    </row>
    <row r="640" spans="1:12" ht="18" customHeight="1" x14ac:dyDescent="0.5">
      <c r="A640" s="87" t="s">
        <v>70</v>
      </c>
      <c r="B640" s="87" t="s">
        <v>71</v>
      </c>
      <c r="C640" s="85">
        <f>'Class Analysis'!G9</f>
        <v>3</v>
      </c>
      <c r="D640" s="85">
        <f>'Class Analysis'!AL9</f>
        <v>2</v>
      </c>
      <c r="E640" s="92">
        <f>Table2463032[[#This Row],[Mark]]</f>
        <v>2</v>
      </c>
      <c r="F640" s="87"/>
      <c r="G640" s="87" t="s">
        <v>70</v>
      </c>
      <c r="H640" s="87" t="s">
        <v>71</v>
      </c>
      <c r="I640" s="85">
        <f>'Class Analysis'!G9</f>
        <v>3</v>
      </c>
      <c r="J640" s="85">
        <f>'Class Analysis'!AM9</f>
        <v>2</v>
      </c>
      <c r="K640" s="92">
        <f>Table252933[[#This Row],[Mark]]</f>
        <v>2</v>
      </c>
      <c r="L640" s="87"/>
    </row>
    <row r="641" spans="1:12" ht="18" customHeight="1" x14ac:dyDescent="0.5">
      <c r="A641" s="87" t="s">
        <v>72</v>
      </c>
      <c r="B641" s="87" t="s">
        <v>73</v>
      </c>
      <c r="C641" s="85">
        <f>'Class Analysis'!G10</f>
        <v>4</v>
      </c>
      <c r="D641" s="85">
        <f>'Class Analysis'!AL10</f>
        <v>2</v>
      </c>
      <c r="E641" s="92">
        <f>Table2463032[[#This Row],[Mark]]</f>
        <v>2</v>
      </c>
      <c r="F641" s="87"/>
      <c r="G641" s="87" t="s">
        <v>72</v>
      </c>
      <c r="H641" s="87" t="s">
        <v>73</v>
      </c>
      <c r="I641" s="85">
        <f>'Class Analysis'!G10</f>
        <v>4</v>
      </c>
      <c r="J641" s="85">
        <f>'Class Analysis'!AM10</f>
        <v>2</v>
      </c>
      <c r="K641" s="92">
        <f>Table252933[[#This Row],[Mark]]</f>
        <v>2</v>
      </c>
      <c r="L641" s="87"/>
    </row>
    <row r="642" spans="1:12" ht="18" customHeight="1" x14ac:dyDescent="0.5">
      <c r="A642" s="87" t="s">
        <v>74</v>
      </c>
      <c r="B642" s="87"/>
      <c r="C642" s="85">
        <f>'Class Analysis'!G11</f>
        <v>4</v>
      </c>
      <c r="D642" s="85">
        <f>'Class Analysis'!AL11</f>
        <v>3</v>
      </c>
      <c r="E642" s="92">
        <f>Table2463032[[#This Row],[Mark]]</f>
        <v>3</v>
      </c>
      <c r="F642" s="87"/>
      <c r="G642" s="87" t="s">
        <v>74</v>
      </c>
      <c r="H642" s="87"/>
      <c r="I642" s="85">
        <f>'Class Analysis'!G11</f>
        <v>4</v>
      </c>
      <c r="J642" s="85">
        <f>'Class Analysis'!AM11</f>
        <v>1</v>
      </c>
      <c r="K642" s="92">
        <f>Table252933[[#This Row],[Mark]]</f>
        <v>1</v>
      </c>
      <c r="L642" s="87"/>
    </row>
    <row r="643" spans="1:12" ht="18" customHeight="1" x14ac:dyDescent="0.5">
      <c r="A643" s="87" t="s">
        <v>75</v>
      </c>
      <c r="B643" s="87"/>
      <c r="C643" s="85">
        <f>'Class Analysis'!G12</f>
        <v>2</v>
      </c>
      <c r="D643" s="85">
        <f>'Class Analysis'!AL12</f>
        <v>2</v>
      </c>
      <c r="E643" s="92">
        <f>Table2463032[[#This Row],[Mark]]</f>
        <v>2</v>
      </c>
      <c r="F643" s="87"/>
      <c r="G643" s="87" t="s">
        <v>75</v>
      </c>
      <c r="H643" s="87"/>
      <c r="I643" s="85">
        <f>'Class Analysis'!G12</f>
        <v>2</v>
      </c>
      <c r="J643" s="85">
        <f>'Class Analysis'!AM12</f>
        <v>2</v>
      </c>
      <c r="K643" s="92">
        <f>Table252933[[#This Row],[Mark]]</f>
        <v>2</v>
      </c>
      <c r="L643" s="87"/>
    </row>
    <row r="644" spans="1:12" ht="18" customHeight="1" x14ac:dyDescent="0.5">
      <c r="A644" s="87" t="s">
        <v>61</v>
      </c>
      <c r="B644" s="87"/>
      <c r="C644" s="85">
        <f>'Class Analysis'!G13</f>
        <v>4</v>
      </c>
      <c r="D644" s="85">
        <f>'Class Analysis'!AL13</f>
        <v>1</v>
      </c>
      <c r="E644" s="92">
        <f>Table2463032[[#This Row],[Mark]]</f>
        <v>1</v>
      </c>
      <c r="F644" s="87"/>
      <c r="G644" s="87" t="s">
        <v>61</v>
      </c>
      <c r="H644" s="87"/>
      <c r="I644" s="85">
        <f>'Class Analysis'!G13</f>
        <v>4</v>
      </c>
      <c r="J644" s="85">
        <f>'Class Analysis'!AM13</f>
        <v>1</v>
      </c>
      <c r="K644" s="92">
        <f>Table252933[[#This Row],[Mark]]</f>
        <v>1</v>
      </c>
      <c r="L644" s="87"/>
    </row>
    <row r="645" spans="1:12" ht="18" customHeight="1" x14ac:dyDescent="0.5">
      <c r="A645" s="87" t="s">
        <v>76</v>
      </c>
      <c r="B645" s="87" t="s">
        <v>77</v>
      </c>
      <c r="C645" s="85">
        <f>'Class Analysis'!G14</f>
        <v>5</v>
      </c>
      <c r="D645" s="85">
        <f>'Class Analysis'!AL14</f>
        <v>2</v>
      </c>
      <c r="E645" s="92">
        <f>Table2463032[[#This Row],[Mark]]</f>
        <v>2</v>
      </c>
      <c r="F645" s="87"/>
      <c r="G645" s="87" t="s">
        <v>76</v>
      </c>
      <c r="H645" s="87" t="s">
        <v>77</v>
      </c>
      <c r="I645" s="85">
        <f>'Class Analysis'!G14</f>
        <v>5</v>
      </c>
      <c r="J645" s="85">
        <f>'Class Analysis'!AM14</f>
        <v>1</v>
      </c>
      <c r="K645" s="92">
        <f>Table252933[[#This Row],[Mark]]</f>
        <v>1</v>
      </c>
      <c r="L645" s="87"/>
    </row>
    <row r="646" spans="1:12" ht="18" customHeight="1" x14ac:dyDescent="0.5">
      <c r="A646" s="87" t="s">
        <v>77</v>
      </c>
      <c r="B646" s="87" t="s">
        <v>78</v>
      </c>
      <c r="C646" s="85">
        <f>'Class Analysis'!G15</f>
        <v>5</v>
      </c>
      <c r="D646" s="85">
        <f>'Class Analysis'!AL15</f>
        <v>1</v>
      </c>
      <c r="E646" s="92">
        <f>Table2463032[[#This Row],[Mark]]</f>
        <v>1</v>
      </c>
      <c r="F646" s="87"/>
      <c r="G646" s="87" t="s">
        <v>77</v>
      </c>
      <c r="H646" s="87" t="s">
        <v>78</v>
      </c>
      <c r="I646" s="85">
        <f>'Class Analysis'!G15</f>
        <v>5</v>
      </c>
      <c r="J646" s="85">
        <f>'Class Analysis'!AM15</f>
        <v>1</v>
      </c>
      <c r="K646" s="92">
        <f>Table252933[[#This Row],[Mark]]</f>
        <v>1</v>
      </c>
      <c r="L646" s="87"/>
    </row>
    <row r="647" spans="1:12" ht="18" customHeight="1" x14ac:dyDescent="0.5">
      <c r="A647" s="87" t="s">
        <v>79</v>
      </c>
      <c r="B647" s="87"/>
      <c r="C647" s="85">
        <f>'Class Analysis'!G16</f>
        <v>3</v>
      </c>
      <c r="D647" s="85">
        <f>'Class Analysis'!AL16</f>
        <v>0</v>
      </c>
      <c r="E647" s="92">
        <f>Table2463032[[#This Row],[Mark]]</f>
        <v>0</v>
      </c>
      <c r="F647" s="87"/>
      <c r="G647" s="87" t="s">
        <v>79</v>
      </c>
      <c r="H647" s="87"/>
      <c r="I647" s="85">
        <f>'Class Analysis'!G16</f>
        <v>3</v>
      </c>
      <c r="J647" s="85">
        <f>'Class Analysis'!AM16</f>
        <v>2</v>
      </c>
      <c r="K647" s="92">
        <f>Table252933[[#This Row],[Mark]]</f>
        <v>2</v>
      </c>
      <c r="L647" s="87"/>
    </row>
    <row r="648" spans="1:12" ht="18" customHeight="1" x14ac:dyDescent="0.5">
      <c r="A648" s="87" t="s">
        <v>80</v>
      </c>
      <c r="B648" s="87" t="s">
        <v>81</v>
      </c>
      <c r="C648" s="85">
        <f>'Class Analysis'!G17</f>
        <v>7</v>
      </c>
      <c r="D648" s="85">
        <f>'Class Analysis'!AL17</f>
        <v>1</v>
      </c>
      <c r="E648" s="92">
        <f>Table2463032[[#This Row],[Mark]]</f>
        <v>1</v>
      </c>
      <c r="F648" s="87"/>
      <c r="G648" s="87" t="s">
        <v>80</v>
      </c>
      <c r="H648" s="87" t="s">
        <v>81</v>
      </c>
      <c r="I648" s="85">
        <f>'Class Analysis'!G17</f>
        <v>7</v>
      </c>
      <c r="J648" s="85">
        <f>'Class Analysis'!AM17</f>
        <v>1</v>
      </c>
      <c r="K648" s="92">
        <f>Table252933[[#This Row],[Mark]]</f>
        <v>1</v>
      </c>
      <c r="L648" s="87"/>
    </row>
    <row r="649" spans="1:12" ht="18" customHeight="1" x14ac:dyDescent="0.5">
      <c r="A649" s="87" t="s">
        <v>82</v>
      </c>
      <c r="B649" s="87" t="s">
        <v>83</v>
      </c>
      <c r="C649" s="85">
        <f>'Class Analysis'!G18</f>
        <v>6</v>
      </c>
      <c r="D649" s="85">
        <f>'Class Analysis'!AL18</f>
        <v>0</v>
      </c>
      <c r="E649" s="92">
        <f>Table2463032[[#This Row],[Mark]]</f>
        <v>0</v>
      </c>
      <c r="F649" s="87"/>
      <c r="G649" s="87" t="s">
        <v>82</v>
      </c>
      <c r="H649" s="87" t="s">
        <v>83</v>
      </c>
      <c r="I649" s="85">
        <f>'Class Analysis'!G18</f>
        <v>6</v>
      </c>
      <c r="J649" s="85">
        <f>'Class Analysis'!AM18</f>
        <v>1</v>
      </c>
      <c r="K649" s="92">
        <f>Table252933[[#This Row],[Mark]]</f>
        <v>1</v>
      </c>
      <c r="L649" s="87"/>
    </row>
    <row r="650" spans="1:12" ht="18" customHeight="1" x14ac:dyDescent="0.5">
      <c r="A650" s="87" t="s">
        <v>84</v>
      </c>
      <c r="B650" s="87"/>
      <c r="C650" s="85">
        <f>'Class Analysis'!G19</f>
        <v>3</v>
      </c>
      <c r="D650" s="85">
        <f>'Class Analysis'!AL19</f>
        <v>0</v>
      </c>
      <c r="E650" s="92">
        <f>Table2463032[[#This Row],[Mark]]</f>
        <v>0</v>
      </c>
      <c r="F650" s="87"/>
      <c r="G650" s="87" t="s">
        <v>84</v>
      </c>
      <c r="H650" s="87"/>
      <c r="I650" s="85">
        <f>'Class Analysis'!G19</f>
        <v>3</v>
      </c>
      <c r="J650" s="85">
        <f>'Class Analysis'!AM19</f>
        <v>0</v>
      </c>
      <c r="K650" s="92">
        <f>Table252933[[#This Row],[Mark]]</f>
        <v>0</v>
      </c>
      <c r="L650" s="87"/>
    </row>
    <row r="651" spans="1:12" ht="18" customHeight="1" x14ac:dyDescent="0.5">
      <c r="A651" s="87" t="s">
        <v>98</v>
      </c>
      <c r="B651" s="87"/>
      <c r="C651" s="85">
        <f>'Class Analysis'!G20</f>
        <v>5</v>
      </c>
      <c r="D651" s="85">
        <f>'Class Analysis'!AL20</f>
        <v>1</v>
      </c>
      <c r="E651" s="92">
        <f>Table2463032[[#This Row],[Mark]]</f>
        <v>1</v>
      </c>
      <c r="F651" s="87"/>
      <c r="G651" s="87" t="s">
        <v>98</v>
      </c>
      <c r="H651" s="87"/>
      <c r="I651" s="85">
        <f>'Class Analysis'!G20</f>
        <v>5</v>
      </c>
      <c r="J651" s="85">
        <f>'Class Analysis'!AM20</f>
        <v>3</v>
      </c>
      <c r="K651" s="92">
        <f>Table252933[[#This Row],[Mark]]</f>
        <v>3</v>
      </c>
      <c r="L651" s="87"/>
    </row>
    <row r="652" spans="1:12" ht="18" customHeight="1" x14ac:dyDescent="0.5">
      <c r="A652" s="87" t="s">
        <v>86</v>
      </c>
      <c r="B652" s="87"/>
      <c r="C652" s="85">
        <f>'Class Analysis'!G21</f>
        <v>5</v>
      </c>
      <c r="D652" s="85">
        <f>'Class Analysis'!AL21</f>
        <v>1</v>
      </c>
      <c r="E652" s="92">
        <f>Table2463032[[#This Row],[Mark]]</f>
        <v>1</v>
      </c>
      <c r="F652" s="87"/>
      <c r="G652" s="87" t="s">
        <v>86</v>
      </c>
      <c r="H652" s="87"/>
      <c r="I652" s="85">
        <f>'Class Analysis'!G21</f>
        <v>5</v>
      </c>
      <c r="J652" s="85">
        <f>'Class Analysis'!AM21</f>
        <v>2</v>
      </c>
      <c r="K652" s="92">
        <f>Table252933[[#This Row],[Mark]]</f>
        <v>2</v>
      </c>
      <c r="L652" s="87"/>
    </row>
    <row r="653" spans="1:12" ht="18" customHeight="1" x14ac:dyDescent="0.5">
      <c r="A653" s="87" t="s">
        <v>87</v>
      </c>
      <c r="B653" s="87"/>
      <c r="C653" s="85">
        <f>'Class Analysis'!G22</f>
        <v>6</v>
      </c>
      <c r="D653" s="85">
        <f>'Class Analysis'!AL22</f>
        <v>2</v>
      </c>
      <c r="E653" s="92">
        <f>Table2463032[[#This Row],[Mark]]</f>
        <v>2</v>
      </c>
      <c r="F653" s="87"/>
      <c r="G653" s="87" t="s">
        <v>87</v>
      </c>
      <c r="H653" s="87"/>
      <c r="I653" s="85">
        <f>'Class Analysis'!G22</f>
        <v>6</v>
      </c>
      <c r="J653" s="85">
        <f>'Class Analysis'!AM22</f>
        <v>1</v>
      </c>
      <c r="K653" s="92">
        <f>Table252933[[#This Row],[Mark]]</f>
        <v>1</v>
      </c>
      <c r="L653" s="87"/>
    </row>
    <row r="654" spans="1:12" ht="18" customHeight="1" x14ac:dyDescent="0.5">
      <c r="A654" s="87" t="s">
        <v>88</v>
      </c>
      <c r="B654" s="87"/>
      <c r="C654" s="85">
        <f>'Class Analysis'!G23</f>
        <v>3</v>
      </c>
      <c r="D654" s="85">
        <f>'Class Analysis'!AL23</f>
        <v>0</v>
      </c>
      <c r="E654" s="92">
        <f>Table2463032[[#This Row],[Mark]]</f>
        <v>0</v>
      </c>
      <c r="F654" s="87"/>
      <c r="G654" s="87" t="s">
        <v>88</v>
      </c>
      <c r="H654" s="87"/>
      <c r="I654" s="85">
        <f>'Class Analysis'!G23</f>
        <v>3</v>
      </c>
      <c r="J654" s="85">
        <f>'Class Analysis'!AM23</f>
        <v>3</v>
      </c>
      <c r="K654" s="92">
        <f>Table252933[[#This Row],[Mark]]</f>
        <v>3</v>
      </c>
      <c r="L654" s="87"/>
    </row>
    <row r="655" spans="1:12" ht="18" customHeight="1" x14ac:dyDescent="0.5">
      <c r="A655" s="87" t="s">
        <v>89</v>
      </c>
      <c r="B655" s="87"/>
      <c r="C655" s="85">
        <f>'Class Analysis'!G24</f>
        <v>4</v>
      </c>
      <c r="D655" s="85">
        <f>'Class Analysis'!AL24</f>
        <v>1</v>
      </c>
      <c r="E655" s="92">
        <f>Table2463032[[#This Row],[Mark]]</f>
        <v>1</v>
      </c>
      <c r="F655" s="87"/>
      <c r="G655" s="87" t="s">
        <v>89</v>
      </c>
      <c r="H655" s="87"/>
      <c r="I655" s="85">
        <f>'Class Analysis'!G24</f>
        <v>4</v>
      </c>
      <c r="J655" s="85">
        <f>'Class Analysis'!AM24</f>
        <v>3</v>
      </c>
      <c r="K655" s="92">
        <f>Table252933[[#This Row],[Mark]]</f>
        <v>3</v>
      </c>
      <c r="L655" s="87"/>
    </row>
    <row r="656" spans="1:12" ht="18" customHeight="1" x14ac:dyDescent="0.5">
      <c r="A656" s="87" t="s">
        <v>90</v>
      </c>
      <c r="B656" s="87"/>
      <c r="C656" s="85">
        <f>'Class Analysis'!G25</f>
        <v>3</v>
      </c>
      <c r="D656" s="85">
        <f>'Class Analysis'!AL25</f>
        <v>1</v>
      </c>
      <c r="E656" s="92">
        <f>Table2463032[[#This Row],[Mark]]</f>
        <v>1</v>
      </c>
      <c r="F656" s="87"/>
      <c r="G656" s="87" t="s">
        <v>90</v>
      </c>
      <c r="H656" s="87"/>
      <c r="I656" s="85">
        <f>'Class Analysis'!G25</f>
        <v>3</v>
      </c>
      <c r="J656" s="85">
        <f>'Class Analysis'!AM25</f>
        <v>1</v>
      </c>
      <c r="K656" s="92">
        <f>Table252933[[#This Row],[Mark]]</f>
        <v>1</v>
      </c>
      <c r="L656" s="87"/>
    </row>
    <row r="657" spans="1:12" ht="18" customHeight="1" x14ac:dyDescent="0.5">
      <c r="A657" s="87" t="s">
        <v>63</v>
      </c>
      <c r="B657" s="87" t="s">
        <v>91</v>
      </c>
      <c r="C657" s="85">
        <f>'Class Analysis'!G26</f>
        <v>4</v>
      </c>
      <c r="D657" s="85">
        <f>'Class Analysis'!AL26</f>
        <v>0</v>
      </c>
      <c r="E657" s="92">
        <f>Table2463032[[#This Row],[Mark]]</f>
        <v>0</v>
      </c>
      <c r="F657" s="87"/>
      <c r="G657" s="87" t="s">
        <v>63</v>
      </c>
      <c r="H657" s="87" t="s">
        <v>91</v>
      </c>
      <c r="I657" s="85">
        <f>'Class Analysis'!G26</f>
        <v>4</v>
      </c>
      <c r="J657" s="85">
        <f>'Class Analysis'!AM26</f>
        <v>1</v>
      </c>
      <c r="K657" s="92">
        <f>Table252933[[#This Row],[Mark]]</f>
        <v>1</v>
      </c>
      <c r="L657" s="87"/>
    </row>
    <row r="658" spans="1:12" ht="18" customHeight="1" x14ac:dyDescent="0.5">
      <c r="A658" s="87" t="s">
        <v>92</v>
      </c>
      <c r="B658" s="87" t="s">
        <v>93</v>
      </c>
      <c r="C658" s="85">
        <f>'Class Analysis'!G27</f>
        <v>4</v>
      </c>
      <c r="D658" s="85">
        <f>'Class Analysis'!AL27</f>
        <v>2</v>
      </c>
      <c r="E658" s="92">
        <f>Table2463032[[#This Row],[Mark]]</f>
        <v>2</v>
      </c>
      <c r="F658" s="87"/>
      <c r="G658" s="87" t="s">
        <v>92</v>
      </c>
      <c r="H658" s="87" t="s">
        <v>93</v>
      </c>
      <c r="I658" s="85">
        <f>'Class Analysis'!G27</f>
        <v>4</v>
      </c>
      <c r="J658" s="85">
        <f>'Class Analysis'!AM27</f>
        <v>0</v>
      </c>
      <c r="K658" s="92">
        <f>Table252933[[#This Row],[Mark]]</f>
        <v>0</v>
      </c>
      <c r="L658" s="87"/>
    </row>
    <row r="659" spans="1:12" ht="18" customHeight="1" x14ac:dyDescent="0.5">
      <c r="A659" s="87" t="s">
        <v>64</v>
      </c>
      <c r="B659" s="87" t="s">
        <v>94</v>
      </c>
      <c r="C659" s="85">
        <f>'Class Analysis'!G28</f>
        <v>5</v>
      </c>
      <c r="D659" s="85">
        <f>'Class Analysis'!AL28</f>
        <v>1</v>
      </c>
      <c r="E659" s="92">
        <f>Table2463032[[#This Row],[Mark]]</f>
        <v>1</v>
      </c>
      <c r="F659" s="87"/>
      <c r="G659" s="87" t="s">
        <v>64</v>
      </c>
      <c r="H659" s="87" t="s">
        <v>94</v>
      </c>
      <c r="I659" s="85">
        <f>'Class Analysis'!G28</f>
        <v>5</v>
      </c>
      <c r="J659" s="85">
        <f>'Class Analysis'!AM28</f>
        <v>0</v>
      </c>
      <c r="K659" s="92">
        <f>Table252933[[#This Row],[Mark]]</f>
        <v>0</v>
      </c>
      <c r="L659" s="87"/>
    </row>
    <row r="660" spans="1:12" ht="18" customHeight="1" x14ac:dyDescent="0.5">
      <c r="A660" s="87" t="s">
        <v>95</v>
      </c>
      <c r="B660" s="87"/>
      <c r="C660" s="85">
        <f>'Class Analysis'!G29</f>
        <v>4</v>
      </c>
      <c r="D660" s="85">
        <f>'Class Analysis'!AL29</f>
        <v>1</v>
      </c>
      <c r="E660" s="92">
        <f>Table2463032[[#This Row],[Mark]]</f>
        <v>1</v>
      </c>
      <c r="F660" s="87"/>
      <c r="G660" s="87" t="s">
        <v>95</v>
      </c>
      <c r="H660" s="87"/>
      <c r="I660" s="85">
        <f>'Class Analysis'!G29</f>
        <v>4</v>
      </c>
      <c r="J660" s="85">
        <f>'Class Analysis'!AM29</f>
        <v>1</v>
      </c>
      <c r="K660" s="92">
        <f>Table252933[[#This Row],[Mark]]</f>
        <v>1</v>
      </c>
      <c r="L660" s="87"/>
    </row>
    <row r="661" spans="1:12" ht="18" customHeight="1" x14ac:dyDescent="0.5">
      <c r="A661" s="87" t="s">
        <v>96</v>
      </c>
      <c r="B661" s="87" t="s">
        <v>97</v>
      </c>
      <c r="C661" s="85">
        <f>'Class Analysis'!G30</f>
        <v>4</v>
      </c>
      <c r="D661" s="85">
        <f>'Class Analysis'!AL30</f>
        <v>3</v>
      </c>
      <c r="E661" s="92">
        <f>Table2463032[[#This Row],[Mark]]</f>
        <v>3</v>
      </c>
      <c r="F661" s="87"/>
      <c r="G661" s="87" t="s">
        <v>96</v>
      </c>
      <c r="H661" s="87" t="s">
        <v>97</v>
      </c>
      <c r="I661" s="85">
        <f>'Class Analysis'!G30</f>
        <v>4</v>
      </c>
      <c r="J661" s="85">
        <f>'Class Analysis'!AM30</f>
        <v>3</v>
      </c>
      <c r="K661" s="92">
        <f>Table252933[[#This Row],[Mark]]</f>
        <v>3</v>
      </c>
      <c r="L661" s="87"/>
    </row>
    <row r="662" spans="1:12" s="81" customFormat="1" ht="8" customHeight="1" x14ac:dyDescent="0.35">
      <c r="C662" s="82"/>
      <c r="D662" s="82"/>
    </row>
    <row r="663" spans="1:12" s="81" customFormat="1" ht="18" customHeight="1" x14ac:dyDescent="0.35">
      <c r="B663" s="114" t="s">
        <v>62</v>
      </c>
      <c r="C663" s="113" t="e" vm="1">
        <v>#VALUE!</v>
      </c>
      <c r="D663" s="113"/>
      <c r="E663" s="82"/>
      <c r="H663" s="114" t="s">
        <v>62</v>
      </c>
      <c r="I663" s="113" t="e" vm="1">
        <v>#VALUE!</v>
      </c>
      <c r="J663" s="113"/>
    </row>
    <row r="664" spans="1:12" s="81" customFormat="1" ht="18" customHeight="1" x14ac:dyDescent="0.35">
      <c r="A664" s="82"/>
      <c r="B664" s="114"/>
      <c r="C664" s="113"/>
      <c r="D664" s="113"/>
      <c r="E664" s="82"/>
      <c r="H664" s="114"/>
      <c r="I664" s="113"/>
      <c r="J664" s="113"/>
    </row>
    <row r="665" spans="1:12" s="81" customFormat="1" ht="18" customHeight="1" x14ac:dyDescent="0.35">
      <c r="B665" s="114"/>
      <c r="C665" s="113"/>
      <c r="D665" s="113"/>
      <c r="E665" s="82"/>
      <c r="H665" s="114"/>
      <c r="I665" s="113"/>
      <c r="J665" s="113"/>
    </row>
    <row r="666" spans="1:12" s="81" customFormat="1" ht="18" customHeight="1" x14ac:dyDescent="0.35">
      <c r="B666" s="114"/>
      <c r="C666" s="113"/>
      <c r="D666" s="113"/>
      <c r="E666" s="82"/>
      <c r="H666" s="114"/>
      <c r="I666" s="113"/>
      <c r="J666" s="113"/>
    </row>
    <row r="667" spans="1:12" s="81" customFormat="1" ht="18" customHeight="1" x14ac:dyDescent="0.35">
      <c r="B667" s="89"/>
      <c r="C667" s="82"/>
      <c r="D667" s="82"/>
      <c r="E667" s="82"/>
      <c r="H667" s="89"/>
      <c r="I667" s="82"/>
      <c r="J667" s="82"/>
    </row>
    <row r="668" spans="1:12" s="81" customFormat="1" ht="18" customHeight="1" x14ac:dyDescent="0.35">
      <c r="B668" s="89"/>
      <c r="C668" s="82"/>
      <c r="D668" s="82"/>
      <c r="E668" s="82"/>
      <c r="H668" s="89"/>
      <c r="I668" s="82"/>
      <c r="J668" s="82"/>
    </row>
    <row r="669" spans="1:12" s="81" customFormat="1" ht="18" customHeight="1" x14ac:dyDescent="0.35">
      <c r="B669" s="89"/>
      <c r="C669" s="82"/>
      <c r="D669" s="82"/>
      <c r="E669" s="82"/>
      <c r="H669" s="89"/>
      <c r="I669" s="82"/>
      <c r="J669" s="82"/>
    </row>
    <row r="670" spans="1:12" s="81" customFormat="1" ht="18" customHeight="1" x14ac:dyDescent="0.35">
      <c r="B670" s="89"/>
      <c r="C670" s="82"/>
      <c r="D670" s="82"/>
      <c r="E670" s="82"/>
      <c r="H670" s="89"/>
      <c r="I670" s="82"/>
      <c r="J670" s="82"/>
    </row>
    <row r="671" spans="1:12" s="81" customFormat="1" ht="18" customHeight="1" x14ac:dyDescent="0.35">
      <c r="B671" s="89"/>
      <c r="C671" s="82"/>
      <c r="D671" s="82"/>
      <c r="E671" s="82"/>
      <c r="H671" s="89"/>
      <c r="I671" s="82"/>
      <c r="J671" s="82"/>
    </row>
    <row r="672" spans="1:12" s="81" customFormat="1" ht="18" customHeight="1" x14ac:dyDescent="0.35">
      <c r="B672" s="89"/>
      <c r="C672" s="82"/>
      <c r="D672" s="82"/>
      <c r="E672" s="82"/>
      <c r="H672" s="89"/>
      <c r="I672" s="82"/>
      <c r="J672" s="82"/>
    </row>
    <row r="673" spans="1:12" s="81" customFormat="1" ht="18" customHeight="1" x14ac:dyDescent="0.35">
      <c r="C673" s="82"/>
      <c r="D673" s="82"/>
    </row>
    <row r="674" spans="1:12" s="81" customFormat="1" ht="18" customHeight="1" x14ac:dyDescent="0.35">
      <c r="C674" s="82"/>
      <c r="D674" s="82"/>
    </row>
    <row r="675" spans="1:12" s="81" customFormat="1" ht="8" customHeight="1" x14ac:dyDescent="0.35">
      <c r="C675" s="82"/>
      <c r="D675" s="82"/>
    </row>
    <row r="676" spans="1:12" ht="18" customHeight="1" x14ac:dyDescent="0.35">
      <c r="A676" s="86" t="str">
        <f>'Register (fill in)'!B35</f>
        <v>Student AG</v>
      </c>
      <c r="C676" s="88"/>
      <c r="D676" s="88"/>
      <c r="E676" s="87" t="s">
        <v>6</v>
      </c>
      <c r="F676" s="87">
        <f>'Class Analysis'!AN5</f>
        <v>83</v>
      </c>
      <c r="G676" s="86" t="str">
        <f>'Register (fill in)'!B36</f>
        <v>Student AH</v>
      </c>
      <c r="K676" s="87" t="s">
        <v>6</v>
      </c>
      <c r="L676" s="87">
        <f>'Class Analysis'!AO5</f>
        <v>48</v>
      </c>
    </row>
    <row r="677" spans="1:12" ht="18" customHeight="1" x14ac:dyDescent="0.35">
      <c r="A677" s="91" t="s">
        <v>65</v>
      </c>
      <c r="C677" s="88"/>
      <c r="D677" s="88"/>
      <c r="E677" s="87" t="s">
        <v>5</v>
      </c>
      <c r="F677" s="87">
        <f>'Class Analysis'!AN4</f>
        <v>9</v>
      </c>
      <c r="G677" s="91" t="s">
        <v>65</v>
      </c>
      <c r="K677" s="87" t="s">
        <v>5</v>
      </c>
      <c r="L677" s="87">
        <f>'Class Analysis'!AO4</f>
        <v>6</v>
      </c>
    </row>
    <row r="678" spans="1:12" ht="8" customHeight="1" x14ac:dyDescent="0.35">
      <c r="I678" s="89"/>
      <c r="J678" s="89"/>
    </row>
    <row r="679" spans="1:12" ht="18" customHeight="1" x14ac:dyDescent="0.35">
      <c r="A679" s="83" t="s">
        <v>3</v>
      </c>
      <c r="B679" s="83" t="s">
        <v>4</v>
      </c>
      <c r="C679" s="84" t="s">
        <v>23</v>
      </c>
      <c r="D679" s="84" t="s">
        <v>6</v>
      </c>
      <c r="E679" s="83" t="s">
        <v>21</v>
      </c>
      <c r="F679" s="83" t="s">
        <v>22</v>
      </c>
      <c r="G679" s="83" t="s">
        <v>3</v>
      </c>
      <c r="H679" s="83" t="s">
        <v>4</v>
      </c>
      <c r="I679" s="84" t="s">
        <v>23</v>
      </c>
      <c r="J679" s="84" t="s">
        <v>6</v>
      </c>
      <c r="K679" s="83" t="s">
        <v>21</v>
      </c>
      <c r="L679" s="83" t="s">
        <v>22</v>
      </c>
    </row>
    <row r="680" spans="1:12" ht="18" customHeight="1" x14ac:dyDescent="0.5">
      <c r="A680" s="87" t="s">
        <v>67</v>
      </c>
      <c r="B680" s="87"/>
      <c r="C680" s="85">
        <f>'Class Analysis'!G7</f>
        <v>3</v>
      </c>
      <c r="D680" s="85">
        <f>'Class Analysis'!AN7</f>
        <v>3</v>
      </c>
      <c r="E680" s="92">
        <f>Table2463034[[#This Row],[Mark]]</f>
        <v>3</v>
      </c>
      <c r="F680" s="87"/>
      <c r="G680" s="87" t="s">
        <v>67</v>
      </c>
      <c r="H680" s="87"/>
      <c r="I680" s="85">
        <f>'Class Analysis'!G7</f>
        <v>3</v>
      </c>
      <c r="J680" s="85">
        <f>'Class Analysis'!AO7</f>
        <v>1</v>
      </c>
      <c r="K680" s="92">
        <f>Table252935[[#This Row],[Mark]]</f>
        <v>1</v>
      </c>
      <c r="L680" s="87"/>
    </row>
    <row r="681" spans="1:12" ht="18" customHeight="1" x14ac:dyDescent="0.5">
      <c r="A681" s="87" t="s">
        <v>68</v>
      </c>
      <c r="B681" s="87" t="s">
        <v>69</v>
      </c>
      <c r="C681" s="85">
        <f>'Class Analysis'!G8</f>
        <v>4</v>
      </c>
      <c r="D681" s="85">
        <f>'Class Analysis'!AN8</f>
        <v>4</v>
      </c>
      <c r="E681" s="92">
        <f>Table2463034[[#This Row],[Mark]]</f>
        <v>4</v>
      </c>
      <c r="F681" s="87"/>
      <c r="G681" s="87" t="s">
        <v>68</v>
      </c>
      <c r="H681" s="87" t="s">
        <v>69</v>
      </c>
      <c r="I681" s="85">
        <f>'Class Analysis'!G8</f>
        <v>4</v>
      </c>
      <c r="J681" s="85">
        <f>'Class Analysis'!AO8</f>
        <v>1</v>
      </c>
      <c r="K681" s="92">
        <f>Table252935[[#This Row],[Mark]]</f>
        <v>1</v>
      </c>
      <c r="L681" s="87"/>
    </row>
    <row r="682" spans="1:12" ht="18" customHeight="1" x14ac:dyDescent="0.5">
      <c r="A682" s="87" t="s">
        <v>70</v>
      </c>
      <c r="B682" s="87" t="s">
        <v>71</v>
      </c>
      <c r="C682" s="85">
        <f>'Class Analysis'!G9</f>
        <v>3</v>
      </c>
      <c r="D682" s="85">
        <f>'Class Analysis'!AN9</f>
        <v>2</v>
      </c>
      <c r="E682" s="92">
        <f>Table2463034[[#This Row],[Mark]]</f>
        <v>2</v>
      </c>
      <c r="F682" s="87"/>
      <c r="G682" s="87" t="s">
        <v>70</v>
      </c>
      <c r="H682" s="87" t="s">
        <v>71</v>
      </c>
      <c r="I682" s="85">
        <f>'Class Analysis'!G9</f>
        <v>3</v>
      </c>
      <c r="J682" s="85">
        <f>'Class Analysis'!AO9</f>
        <v>1</v>
      </c>
      <c r="K682" s="92">
        <f>Table252935[[#This Row],[Mark]]</f>
        <v>1</v>
      </c>
      <c r="L682" s="87"/>
    </row>
    <row r="683" spans="1:12" ht="18" customHeight="1" x14ac:dyDescent="0.5">
      <c r="A683" s="87" t="s">
        <v>72</v>
      </c>
      <c r="B683" s="87" t="s">
        <v>73</v>
      </c>
      <c r="C683" s="85">
        <f>'Class Analysis'!G10</f>
        <v>4</v>
      </c>
      <c r="D683" s="85">
        <f>'Class Analysis'!AN10</f>
        <v>2</v>
      </c>
      <c r="E683" s="92">
        <f>Table2463034[[#This Row],[Mark]]</f>
        <v>2</v>
      </c>
      <c r="F683" s="87"/>
      <c r="G683" s="87" t="s">
        <v>72</v>
      </c>
      <c r="H683" s="87" t="s">
        <v>73</v>
      </c>
      <c r="I683" s="85">
        <f>'Class Analysis'!G10</f>
        <v>4</v>
      </c>
      <c r="J683" s="85">
        <f>'Class Analysis'!AO10</f>
        <v>0</v>
      </c>
      <c r="K683" s="92">
        <f>Table252935[[#This Row],[Mark]]</f>
        <v>0</v>
      </c>
      <c r="L683" s="87"/>
    </row>
    <row r="684" spans="1:12" ht="18" customHeight="1" x14ac:dyDescent="0.5">
      <c r="A684" s="87" t="s">
        <v>74</v>
      </c>
      <c r="B684" s="87"/>
      <c r="C684" s="85">
        <f>'Class Analysis'!G11</f>
        <v>4</v>
      </c>
      <c r="D684" s="85">
        <f>'Class Analysis'!AN11</f>
        <v>3</v>
      </c>
      <c r="E684" s="92">
        <f>Table2463034[[#This Row],[Mark]]</f>
        <v>3</v>
      </c>
      <c r="F684" s="87"/>
      <c r="G684" s="87" t="s">
        <v>74</v>
      </c>
      <c r="H684" s="87"/>
      <c r="I684" s="85">
        <f>'Class Analysis'!G11</f>
        <v>4</v>
      </c>
      <c r="J684" s="85">
        <f>'Class Analysis'!AO11</f>
        <v>0</v>
      </c>
      <c r="K684" s="92">
        <f>Table252935[[#This Row],[Mark]]</f>
        <v>0</v>
      </c>
      <c r="L684" s="87"/>
    </row>
    <row r="685" spans="1:12" ht="18" customHeight="1" x14ac:dyDescent="0.5">
      <c r="A685" s="87" t="s">
        <v>75</v>
      </c>
      <c r="B685" s="87"/>
      <c r="C685" s="85">
        <f>'Class Analysis'!G12</f>
        <v>2</v>
      </c>
      <c r="D685" s="85">
        <f>'Class Analysis'!AN12</f>
        <v>2</v>
      </c>
      <c r="E685" s="92">
        <f>Table2463034[[#This Row],[Mark]]</f>
        <v>2</v>
      </c>
      <c r="F685" s="87"/>
      <c r="G685" s="87" t="s">
        <v>75</v>
      </c>
      <c r="H685" s="87"/>
      <c r="I685" s="85">
        <f>'Class Analysis'!G12</f>
        <v>2</v>
      </c>
      <c r="J685" s="85">
        <f>'Class Analysis'!AO12</f>
        <v>2</v>
      </c>
      <c r="K685" s="92">
        <f>Table252935[[#This Row],[Mark]]</f>
        <v>2</v>
      </c>
      <c r="L685" s="87"/>
    </row>
    <row r="686" spans="1:12" ht="18" customHeight="1" x14ac:dyDescent="0.5">
      <c r="A686" s="87" t="s">
        <v>61</v>
      </c>
      <c r="B686" s="87"/>
      <c r="C686" s="85">
        <f>'Class Analysis'!G13</f>
        <v>4</v>
      </c>
      <c r="D686" s="85">
        <f>'Class Analysis'!AN13</f>
        <v>4</v>
      </c>
      <c r="E686" s="92">
        <f>Table2463034[[#This Row],[Mark]]</f>
        <v>4</v>
      </c>
      <c r="F686" s="87"/>
      <c r="G686" s="87" t="s">
        <v>61</v>
      </c>
      <c r="H686" s="87"/>
      <c r="I686" s="85">
        <f>'Class Analysis'!G13</f>
        <v>4</v>
      </c>
      <c r="J686" s="85">
        <f>'Class Analysis'!AO13</f>
        <v>2</v>
      </c>
      <c r="K686" s="92">
        <f>Table252935[[#This Row],[Mark]]</f>
        <v>2</v>
      </c>
      <c r="L686" s="87"/>
    </row>
    <row r="687" spans="1:12" ht="18" customHeight="1" x14ac:dyDescent="0.5">
      <c r="A687" s="87" t="s">
        <v>76</v>
      </c>
      <c r="B687" s="87" t="s">
        <v>77</v>
      </c>
      <c r="C687" s="85">
        <f>'Class Analysis'!G14</f>
        <v>5</v>
      </c>
      <c r="D687" s="85">
        <f>'Class Analysis'!AN14</f>
        <v>5</v>
      </c>
      <c r="E687" s="92">
        <f>Table2463034[[#This Row],[Mark]]</f>
        <v>5</v>
      </c>
      <c r="F687" s="87"/>
      <c r="G687" s="87" t="s">
        <v>76</v>
      </c>
      <c r="H687" s="87" t="s">
        <v>77</v>
      </c>
      <c r="I687" s="85">
        <f>'Class Analysis'!G14</f>
        <v>5</v>
      </c>
      <c r="J687" s="85">
        <f>'Class Analysis'!AO14</f>
        <v>4</v>
      </c>
      <c r="K687" s="92">
        <f>Table252935[[#This Row],[Mark]]</f>
        <v>4</v>
      </c>
      <c r="L687" s="87"/>
    </row>
    <row r="688" spans="1:12" ht="18" customHeight="1" x14ac:dyDescent="0.5">
      <c r="A688" s="87" t="s">
        <v>77</v>
      </c>
      <c r="B688" s="87" t="s">
        <v>78</v>
      </c>
      <c r="C688" s="85">
        <f>'Class Analysis'!G15</f>
        <v>5</v>
      </c>
      <c r="D688" s="85">
        <f>'Class Analysis'!AN15</f>
        <v>4</v>
      </c>
      <c r="E688" s="92">
        <f>Table2463034[[#This Row],[Mark]]</f>
        <v>4</v>
      </c>
      <c r="F688" s="87"/>
      <c r="G688" s="87" t="s">
        <v>77</v>
      </c>
      <c r="H688" s="87" t="s">
        <v>78</v>
      </c>
      <c r="I688" s="85">
        <f>'Class Analysis'!G15</f>
        <v>5</v>
      </c>
      <c r="J688" s="85">
        <f>'Class Analysis'!AO15</f>
        <v>4</v>
      </c>
      <c r="K688" s="92">
        <f>Table252935[[#This Row],[Mark]]</f>
        <v>4</v>
      </c>
      <c r="L688" s="87"/>
    </row>
    <row r="689" spans="1:12" ht="18" customHeight="1" x14ac:dyDescent="0.5">
      <c r="A689" s="87" t="s">
        <v>79</v>
      </c>
      <c r="B689" s="87"/>
      <c r="C689" s="85">
        <f>'Class Analysis'!G16</f>
        <v>3</v>
      </c>
      <c r="D689" s="85">
        <f>'Class Analysis'!AN16</f>
        <v>3</v>
      </c>
      <c r="E689" s="92">
        <f>Table2463034[[#This Row],[Mark]]</f>
        <v>3</v>
      </c>
      <c r="F689" s="87"/>
      <c r="G689" s="87" t="s">
        <v>79</v>
      </c>
      <c r="H689" s="87"/>
      <c r="I689" s="85">
        <f>'Class Analysis'!G16</f>
        <v>3</v>
      </c>
      <c r="J689" s="85">
        <f>'Class Analysis'!AO16</f>
        <v>1</v>
      </c>
      <c r="K689" s="92">
        <f>Table252935[[#This Row],[Mark]]</f>
        <v>1</v>
      </c>
      <c r="L689" s="87"/>
    </row>
    <row r="690" spans="1:12" ht="18" customHeight="1" x14ac:dyDescent="0.5">
      <c r="A690" s="87" t="s">
        <v>80</v>
      </c>
      <c r="B690" s="87" t="s">
        <v>81</v>
      </c>
      <c r="C690" s="85">
        <f>'Class Analysis'!G17</f>
        <v>7</v>
      </c>
      <c r="D690" s="85">
        <f>'Class Analysis'!AN17</f>
        <v>0</v>
      </c>
      <c r="E690" s="92">
        <f>Table2463034[[#This Row],[Mark]]</f>
        <v>0</v>
      </c>
      <c r="F690" s="87"/>
      <c r="G690" s="87" t="s">
        <v>80</v>
      </c>
      <c r="H690" s="87" t="s">
        <v>81</v>
      </c>
      <c r="I690" s="85">
        <f>'Class Analysis'!G17</f>
        <v>7</v>
      </c>
      <c r="J690" s="85">
        <f>'Class Analysis'!AO17</f>
        <v>2</v>
      </c>
      <c r="K690" s="92">
        <f>Table252935[[#This Row],[Mark]]</f>
        <v>2</v>
      </c>
      <c r="L690" s="87"/>
    </row>
    <row r="691" spans="1:12" ht="18" customHeight="1" x14ac:dyDescent="0.5">
      <c r="A691" s="87" t="s">
        <v>82</v>
      </c>
      <c r="B691" s="87" t="s">
        <v>83</v>
      </c>
      <c r="C691" s="85">
        <f>'Class Analysis'!G18</f>
        <v>6</v>
      </c>
      <c r="D691" s="85">
        <f>'Class Analysis'!AN18</f>
        <v>6</v>
      </c>
      <c r="E691" s="92">
        <f>Table2463034[[#This Row],[Mark]]</f>
        <v>6</v>
      </c>
      <c r="F691" s="87"/>
      <c r="G691" s="87" t="s">
        <v>82</v>
      </c>
      <c r="H691" s="87" t="s">
        <v>83</v>
      </c>
      <c r="I691" s="85">
        <f>'Class Analysis'!G18</f>
        <v>6</v>
      </c>
      <c r="J691" s="85">
        <f>'Class Analysis'!AO18</f>
        <v>4</v>
      </c>
      <c r="K691" s="92">
        <f>Table252935[[#This Row],[Mark]]</f>
        <v>4</v>
      </c>
      <c r="L691" s="87"/>
    </row>
    <row r="692" spans="1:12" ht="18" customHeight="1" x14ac:dyDescent="0.5">
      <c r="A692" s="87" t="s">
        <v>84</v>
      </c>
      <c r="B692" s="87"/>
      <c r="C692" s="85">
        <f>'Class Analysis'!G19</f>
        <v>3</v>
      </c>
      <c r="D692" s="85">
        <f>'Class Analysis'!AN19</f>
        <v>3</v>
      </c>
      <c r="E692" s="92">
        <f>Table2463034[[#This Row],[Mark]]</f>
        <v>3</v>
      </c>
      <c r="F692" s="87"/>
      <c r="G692" s="87" t="s">
        <v>84</v>
      </c>
      <c r="H692" s="87"/>
      <c r="I692" s="85">
        <f>'Class Analysis'!G19</f>
        <v>3</v>
      </c>
      <c r="J692" s="85">
        <f>'Class Analysis'!AO19</f>
        <v>2</v>
      </c>
      <c r="K692" s="92">
        <f>Table252935[[#This Row],[Mark]]</f>
        <v>2</v>
      </c>
      <c r="L692" s="87"/>
    </row>
    <row r="693" spans="1:12" ht="18" customHeight="1" x14ac:dyDescent="0.5">
      <c r="A693" s="87" t="s">
        <v>98</v>
      </c>
      <c r="B693" s="87"/>
      <c r="C693" s="85">
        <f>'Class Analysis'!G20</f>
        <v>5</v>
      </c>
      <c r="D693" s="85">
        <f>'Class Analysis'!AN20</f>
        <v>5</v>
      </c>
      <c r="E693" s="92">
        <f>Table2463034[[#This Row],[Mark]]</f>
        <v>5</v>
      </c>
      <c r="F693" s="87"/>
      <c r="G693" s="87" t="s">
        <v>98</v>
      </c>
      <c r="H693" s="87"/>
      <c r="I693" s="85">
        <f>'Class Analysis'!G20</f>
        <v>5</v>
      </c>
      <c r="J693" s="85">
        <f>'Class Analysis'!AO20</f>
        <v>3</v>
      </c>
      <c r="K693" s="92">
        <f>Table252935[[#This Row],[Mark]]</f>
        <v>3</v>
      </c>
      <c r="L693" s="87"/>
    </row>
    <row r="694" spans="1:12" ht="18" customHeight="1" x14ac:dyDescent="0.5">
      <c r="A694" s="87" t="s">
        <v>86</v>
      </c>
      <c r="B694" s="87"/>
      <c r="C694" s="85">
        <f>'Class Analysis'!G21</f>
        <v>5</v>
      </c>
      <c r="D694" s="85">
        <f>'Class Analysis'!AN21</f>
        <v>5</v>
      </c>
      <c r="E694" s="92">
        <f>Table2463034[[#This Row],[Mark]]</f>
        <v>5</v>
      </c>
      <c r="F694" s="87"/>
      <c r="G694" s="87" t="s">
        <v>86</v>
      </c>
      <c r="H694" s="87"/>
      <c r="I694" s="85">
        <f>'Class Analysis'!G21</f>
        <v>5</v>
      </c>
      <c r="J694" s="85">
        <f>'Class Analysis'!AO21</f>
        <v>0</v>
      </c>
      <c r="K694" s="92">
        <f>Table252935[[#This Row],[Mark]]</f>
        <v>0</v>
      </c>
      <c r="L694" s="87"/>
    </row>
    <row r="695" spans="1:12" ht="18" customHeight="1" x14ac:dyDescent="0.5">
      <c r="A695" s="87" t="s">
        <v>87</v>
      </c>
      <c r="B695" s="87"/>
      <c r="C695" s="85">
        <f>'Class Analysis'!G22</f>
        <v>6</v>
      </c>
      <c r="D695" s="85">
        <f>'Class Analysis'!AN22</f>
        <v>5</v>
      </c>
      <c r="E695" s="92">
        <f>Table2463034[[#This Row],[Mark]]</f>
        <v>5</v>
      </c>
      <c r="F695" s="87"/>
      <c r="G695" s="87" t="s">
        <v>87</v>
      </c>
      <c r="H695" s="87"/>
      <c r="I695" s="85">
        <f>'Class Analysis'!G22</f>
        <v>6</v>
      </c>
      <c r="J695" s="85">
        <f>'Class Analysis'!AO22</f>
        <v>5</v>
      </c>
      <c r="K695" s="92">
        <f>Table252935[[#This Row],[Mark]]</f>
        <v>5</v>
      </c>
      <c r="L695" s="87"/>
    </row>
    <row r="696" spans="1:12" ht="18" customHeight="1" x14ac:dyDescent="0.5">
      <c r="A696" s="87" t="s">
        <v>88</v>
      </c>
      <c r="B696" s="87"/>
      <c r="C696" s="85">
        <f>'Class Analysis'!G23</f>
        <v>3</v>
      </c>
      <c r="D696" s="85">
        <f>'Class Analysis'!AN23</f>
        <v>3</v>
      </c>
      <c r="E696" s="92">
        <f>Table2463034[[#This Row],[Mark]]</f>
        <v>3</v>
      </c>
      <c r="F696" s="87"/>
      <c r="G696" s="87" t="s">
        <v>88</v>
      </c>
      <c r="H696" s="87"/>
      <c r="I696" s="85">
        <f>'Class Analysis'!G23</f>
        <v>3</v>
      </c>
      <c r="J696" s="85">
        <f>'Class Analysis'!AO23</f>
        <v>2</v>
      </c>
      <c r="K696" s="92">
        <f>Table252935[[#This Row],[Mark]]</f>
        <v>2</v>
      </c>
      <c r="L696" s="87"/>
    </row>
    <row r="697" spans="1:12" ht="18" customHeight="1" x14ac:dyDescent="0.5">
      <c r="A697" s="87" t="s">
        <v>89</v>
      </c>
      <c r="B697" s="87"/>
      <c r="C697" s="85">
        <f>'Class Analysis'!G24</f>
        <v>4</v>
      </c>
      <c r="D697" s="85">
        <f>'Class Analysis'!AN24</f>
        <v>4</v>
      </c>
      <c r="E697" s="92">
        <f>Table2463034[[#This Row],[Mark]]</f>
        <v>4</v>
      </c>
      <c r="F697" s="87"/>
      <c r="G697" s="87" t="s">
        <v>89</v>
      </c>
      <c r="H697" s="87"/>
      <c r="I697" s="85">
        <f>'Class Analysis'!G24</f>
        <v>4</v>
      </c>
      <c r="J697" s="85">
        <f>'Class Analysis'!AO24</f>
        <v>2</v>
      </c>
      <c r="K697" s="92">
        <f>Table252935[[#This Row],[Mark]]</f>
        <v>2</v>
      </c>
      <c r="L697" s="87"/>
    </row>
    <row r="698" spans="1:12" ht="18" customHeight="1" x14ac:dyDescent="0.5">
      <c r="A698" s="87" t="s">
        <v>90</v>
      </c>
      <c r="B698" s="87"/>
      <c r="C698" s="85">
        <f>'Class Analysis'!G25</f>
        <v>3</v>
      </c>
      <c r="D698" s="85">
        <f>'Class Analysis'!AN25</f>
        <v>2</v>
      </c>
      <c r="E698" s="92">
        <f>Table2463034[[#This Row],[Mark]]</f>
        <v>2</v>
      </c>
      <c r="F698" s="87"/>
      <c r="G698" s="87" t="s">
        <v>90</v>
      </c>
      <c r="H698" s="87"/>
      <c r="I698" s="85">
        <f>'Class Analysis'!G25</f>
        <v>3</v>
      </c>
      <c r="J698" s="85">
        <f>'Class Analysis'!AO25</f>
        <v>2</v>
      </c>
      <c r="K698" s="92">
        <f>Table252935[[#This Row],[Mark]]</f>
        <v>2</v>
      </c>
      <c r="L698" s="87"/>
    </row>
    <row r="699" spans="1:12" ht="18" customHeight="1" x14ac:dyDescent="0.5">
      <c r="A699" s="87" t="s">
        <v>63</v>
      </c>
      <c r="B699" s="87" t="s">
        <v>91</v>
      </c>
      <c r="C699" s="85">
        <f>'Class Analysis'!G26</f>
        <v>4</v>
      </c>
      <c r="D699" s="85">
        <f>'Class Analysis'!AN26</f>
        <v>2</v>
      </c>
      <c r="E699" s="92">
        <f>Table2463034[[#This Row],[Mark]]</f>
        <v>2</v>
      </c>
      <c r="F699" s="87"/>
      <c r="G699" s="87" t="s">
        <v>63</v>
      </c>
      <c r="H699" s="87" t="s">
        <v>91</v>
      </c>
      <c r="I699" s="85">
        <f>'Class Analysis'!G26</f>
        <v>4</v>
      </c>
      <c r="J699" s="85">
        <f>'Class Analysis'!AO26</f>
        <v>2</v>
      </c>
      <c r="K699" s="92">
        <f>Table252935[[#This Row],[Mark]]</f>
        <v>2</v>
      </c>
      <c r="L699" s="87"/>
    </row>
    <row r="700" spans="1:12" ht="18" customHeight="1" x14ac:dyDescent="0.5">
      <c r="A700" s="87" t="s">
        <v>92</v>
      </c>
      <c r="B700" s="87" t="s">
        <v>93</v>
      </c>
      <c r="C700" s="85">
        <f>'Class Analysis'!G27</f>
        <v>4</v>
      </c>
      <c r="D700" s="85">
        <f>'Class Analysis'!AN27</f>
        <v>4</v>
      </c>
      <c r="E700" s="92">
        <f>Table2463034[[#This Row],[Mark]]</f>
        <v>4</v>
      </c>
      <c r="F700" s="87"/>
      <c r="G700" s="87" t="s">
        <v>92</v>
      </c>
      <c r="H700" s="87" t="s">
        <v>93</v>
      </c>
      <c r="I700" s="85">
        <f>'Class Analysis'!G27</f>
        <v>4</v>
      </c>
      <c r="J700" s="85">
        <f>'Class Analysis'!AO27</f>
        <v>2</v>
      </c>
      <c r="K700" s="92">
        <f>Table252935[[#This Row],[Mark]]</f>
        <v>2</v>
      </c>
      <c r="L700" s="87"/>
    </row>
    <row r="701" spans="1:12" ht="18" customHeight="1" x14ac:dyDescent="0.5">
      <c r="A701" s="87" t="s">
        <v>64</v>
      </c>
      <c r="B701" s="87" t="s">
        <v>94</v>
      </c>
      <c r="C701" s="85">
        <f>'Class Analysis'!G28</f>
        <v>5</v>
      </c>
      <c r="D701" s="85">
        <f>'Class Analysis'!AN28</f>
        <v>5</v>
      </c>
      <c r="E701" s="92">
        <f>Table2463034[[#This Row],[Mark]]</f>
        <v>5</v>
      </c>
      <c r="F701" s="87"/>
      <c r="G701" s="87" t="s">
        <v>64</v>
      </c>
      <c r="H701" s="87" t="s">
        <v>94</v>
      </c>
      <c r="I701" s="85">
        <f>'Class Analysis'!G28</f>
        <v>5</v>
      </c>
      <c r="J701" s="85">
        <f>'Class Analysis'!AO28</f>
        <v>4</v>
      </c>
      <c r="K701" s="92">
        <f>Table252935[[#This Row],[Mark]]</f>
        <v>4</v>
      </c>
      <c r="L701" s="87"/>
    </row>
    <row r="702" spans="1:12" ht="18" customHeight="1" x14ac:dyDescent="0.5">
      <c r="A702" s="87" t="s">
        <v>95</v>
      </c>
      <c r="B702" s="87"/>
      <c r="C702" s="85">
        <f>'Class Analysis'!G29</f>
        <v>4</v>
      </c>
      <c r="D702" s="85">
        <f>'Class Analysis'!AN29</f>
        <v>4</v>
      </c>
      <c r="E702" s="92">
        <f>Table2463034[[#This Row],[Mark]]</f>
        <v>4</v>
      </c>
      <c r="F702" s="87"/>
      <c r="G702" s="87" t="s">
        <v>95</v>
      </c>
      <c r="H702" s="87"/>
      <c r="I702" s="85">
        <f>'Class Analysis'!G29</f>
        <v>4</v>
      </c>
      <c r="J702" s="85">
        <f>'Class Analysis'!AO29</f>
        <v>1</v>
      </c>
      <c r="K702" s="92">
        <f>Table252935[[#This Row],[Mark]]</f>
        <v>1</v>
      </c>
      <c r="L702" s="87"/>
    </row>
    <row r="703" spans="1:12" ht="18" customHeight="1" x14ac:dyDescent="0.5">
      <c r="A703" s="87" t="s">
        <v>96</v>
      </c>
      <c r="B703" s="87" t="s">
        <v>97</v>
      </c>
      <c r="C703" s="85">
        <f>'Class Analysis'!G30</f>
        <v>4</v>
      </c>
      <c r="D703" s="85">
        <f>'Class Analysis'!AN30</f>
        <v>3</v>
      </c>
      <c r="E703" s="92">
        <f>Table2463034[[#This Row],[Mark]]</f>
        <v>3</v>
      </c>
      <c r="F703" s="87"/>
      <c r="G703" s="87" t="s">
        <v>96</v>
      </c>
      <c r="H703" s="87" t="s">
        <v>97</v>
      </c>
      <c r="I703" s="85">
        <f>'Class Analysis'!G30</f>
        <v>4</v>
      </c>
      <c r="J703" s="85">
        <f>'Class Analysis'!AO30</f>
        <v>1</v>
      </c>
      <c r="K703" s="92">
        <f>Table252935[[#This Row],[Mark]]</f>
        <v>1</v>
      </c>
      <c r="L703" s="87"/>
    </row>
    <row r="704" spans="1:12" s="81" customFormat="1" ht="8" customHeight="1" x14ac:dyDescent="0.35">
      <c r="C704" s="82"/>
      <c r="D704" s="82"/>
    </row>
    <row r="705" spans="1:12" s="81" customFormat="1" ht="18" customHeight="1" x14ac:dyDescent="0.35">
      <c r="B705" s="114" t="s">
        <v>62</v>
      </c>
      <c r="C705" s="113" t="e" vm="1">
        <v>#VALUE!</v>
      </c>
      <c r="D705" s="113"/>
      <c r="E705" s="82"/>
      <c r="H705" s="114" t="s">
        <v>62</v>
      </c>
      <c r="I705" s="113" t="e" vm="1">
        <v>#VALUE!</v>
      </c>
      <c r="J705" s="113"/>
    </row>
    <row r="706" spans="1:12" s="81" customFormat="1" ht="18" customHeight="1" x14ac:dyDescent="0.35">
      <c r="A706" s="82"/>
      <c r="B706" s="114"/>
      <c r="C706" s="113"/>
      <c r="D706" s="113"/>
      <c r="E706" s="82"/>
      <c r="H706" s="114"/>
      <c r="I706" s="113"/>
      <c r="J706" s="113"/>
    </row>
    <row r="707" spans="1:12" s="81" customFormat="1" ht="18" customHeight="1" x14ac:dyDescent="0.35">
      <c r="B707" s="114"/>
      <c r="C707" s="113"/>
      <c r="D707" s="113"/>
      <c r="E707" s="82"/>
      <c r="H707" s="114"/>
      <c r="I707" s="113"/>
      <c r="J707" s="113"/>
    </row>
    <row r="708" spans="1:12" s="81" customFormat="1" ht="18" customHeight="1" x14ac:dyDescent="0.35">
      <c r="B708" s="114"/>
      <c r="C708" s="113"/>
      <c r="D708" s="113"/>
      <c r="E708" s="82"/>
      <c r="H708" s="114"/>
      <c r="I708" s="113"/>
      <c r="J708" s="113"/>
    </row>
    <row r="709" spans="1:12" s="81" customFormat="1" ht="18" customHeight="1" x14ac:dyDescent="0.35">
      <c r="B709" s="89"/>
      <c r="C709" s="82"/>
      <c r="D709" s="82"/>
      <c r="E709" s="82"/>
      <c r="H709" s="89"/>
      <c r="I709" s="82"/>
      <c r="J709" s="82"/>
    </row>
    <row r="710" spans="1:12" s="81" customFormat="1" ht="18" customHeight="1" x14ac:dyDescent="0.35">
      <c r="B710" s="89"/>
      <c r="C710" s="82"/>
      <c r="D710" s="82"/>
      <c r="E710" s="82"/>
      <c r="H710" s="89"/>
      <c r="I710" s="82"/>
      <c r="J710" s="82"/>
    </row>
    <row r="711" spans="1:12" s="81" customFormat="1" ht="18" customHeight="1" x14ac:dyDescent="0.35">
      <c r="B711" s="89"/>
      <c r="C711" s="82"/>
      <c r="D711" s="82"/>
      <c r="E711" s="82"/>
      <c r="H711" s="89"/>
      <c r="I711" s="82"/>
      <c r="J711" s="82"/>
    </row>
    <row r="712" spans="1:12" s="81" customFormat="1" ht="18" customHeight="1" x14ac:dyDescent="0.35">
      <c r="B712" s="89"/>
      <c r="C712" s="82"/>
      <c r="D712" s="82"/>
      <c r="E712" s="82"/>
      <c r="H712" s="89"/>
      <c r="I712" s="82"/>
      <c r="J712" s="82"/>
    </row>
    <row r="713" spans="1:12" s="81" customFormat="1" ht="18" customHeight="1" x14ac:dyDescent="0.35">
      <c r="B713" s="89"/>
      <c r="C713" s="82"/>
      <c r="D713" s="82"/>
      <c r="E713" s="82"/>
      <c r="H713" s="89"/>
      <c r="I713" s="82"/>
      <c r="J713" s="82"/>
    </row>
    <row r="714" spans="1:12" s="81" customFormat="1" ht="18" customHeight="1" x14ac:dyDescent="0.35">
      <c r="B714" s="89"/>
      <c r="C714" s="82"/>
      <c r="D714" s="82"/>
      <c r="E714" s="82"/>
      <c r="H714" s="89"/>
      <c r="I714" s="82"/>
      <c r="J714" s="82"/>
    </row>
    <row r="715" spans="1:12" s="81" customFormat="1" ht="18" customHeight="1" x14ac:dyDescent="0.35">
      <c r="C715" s="82"/>
      <c r="D715" s="82"/>
    </row>
    <row r="716" spans="1:12" s="81" customFormat="1" ht="18" customHeight="1" x14ac:dyDescent="0.35">
      <c r="C716" s="82"/>
      <c r="D716" s="82"/>
    </row>
    <row r="717" spans="1:12" s="81" customFormat="1" ht="8" customHeight="1" x14ac:dyDescent="0.35">
      <c r="C717" s="82"/>
      <c r="D717" s="82"/>
    </row>
    <row r="718" spans="1:12" ht="18" customHeight="1" x14ac:dyDescent="0.35">
      <c r="A718" s="86" t="str">
        <f>'Register (fill in)'!B37</f>
        <v>Student AI</v>
      </c>
      <c r="C718" s="88"/>
      <c r="D718" s="88"/>
      <c r="E718" s="87" t="s">
        <v>6</v>
      </c>
      <c r="F718" s="87">
        <f>'Class Analysis'!AP5</f>
        <v>73</v>
      </c>
      <c r="G718" s="86" t="str">
        <f>'Register (fill in)'!B38</f>
        <v>Student AJ</v>
      </c>
      <c r="K718" s="87" t="s">
        <v>6</v>
      </c>
      <c r="L718" s="87">
        <f>'Class Analysis'!AQ5</f>
        <v>29</v>
      </c>
    </row>
    <row r="719" spans="1:12" ht="18" customHeight="1" x14ac:dyDescent="0.35">
      <c r="A719" s="91" t="s">
        <v>65</v>
      </c>
      <c r="C719" s="88"/>
      <c r="D719" s="88"/>
      <c r="E719" s="87" t="s">
        <v>5</v>
      </c>
      <c r="F719" s="87">
        <f>'Class Analysis'!AP4</f>
        <v>8</v>
      </c>
      <c r="G719" s="91" t="s">
        <v>65</v>
      </c>
      <c r="K719" s="87" t="s">
        <v>5</v>
      </c>
      <c r="L719" s="87">
        <f>'Class Analysis'!AQ4</f>
        <v>5</v>
      </c>
    </row>
    <row r="720" spans="1:12" ht="8" customHeight="1" x14ac:dyDescent="0.35">
      <c r="I720" s="89"/>
      <c r="J720" s="89"/>
    </row>
    <row r="721" spans="1:12" ht="18" customHeight="1" x14ac:dyDescent="0.35">
      <c r="A721" s="83" t="s">
        <v>3</v>
      </c>
      <c r="B721" s="83" t="s">
        <v>4</v>
      </c>
      <c r="C721" s="84" t="s">
        <v>23</v>
      </c>
      <c r="D721" s="84" t="s">
        <v>6</v>
      </c>
      <c r="E721" s="83" t="s">
        <v>21</v>
      </c>
      <c r="F721" s="83" t="s">
        <v>22</v>
      </c>
      <c r="G721" s="83" t="s">
        <v>3</v>
      </c>
      <c r="H721" s="83" t="s">
        <v>4</v>
      </c>
      <c r="I721" s="84" t="s">
        <v>23</v>
      </c>
      <c r="J721" s="84" t="s">
        <v>6</v>
      </c>
      <c r="K721" s="83" t="s">
        <v>21</v>
      </c>
      <c r="L721" s="83" t="s">
        <v>22</v>
      </c>
    </row>
    <row r="722" spans="1:12" ht="18" customHeight="1" x14ac:dyDescent="0.5">
      <c r="A722" s="87" t="s">
        <v>67</v>
      </c>
      <c r="B722" s="87"/>
      <c r="C722" s="85">
        <f>'Class Analysis'!G7</f>
        <v>3</v>
      </c>
      <c r="D722" s="85">
        <f>'Class Analysis'!AP7</f>
        <v>3</v>
      </c>
      <c r="E722" s="92">
        <f>Table2463036[[#This Row],[Mark]]</f>
        <v>3</v>
      </c>
      <c r="F722" s="87"/>
      <c r="G722" s="87" t="s">
        <v>67</v>
      </c>
      <c r="H722" s="87"/>
      <c r="I722" s="85">
        <f>'Class Analysis'!G7</f>
        <v>3</v>
      </c>
      <c r="J722" s="85">
        <f>'Marks per Question (fill in)'!E202</f>
        <v>0</v>
      </c>
      <c r="K722" s="92">
        <f>Table246303676[[#This Row],[Mark]]</f>
        <v>0</v>
      </c>
      <c r="L722" s="87"/>
    </row>
    <row r="723" spans="1:12" ht="18" customHeight="1" x14ac:dyDescent="0.5">
      <c r="A723" s="87" t="s">
        <v>68</v>
      </c>
      <c r="B723" s="87" t="s">
        <v>69</v>
      </c>
      <c r="C723" s="85">
        <f>'Class Analysis'!G8</f>
        <v>4</v>
      </c>
      <c r="D723" s="85">
        <f>'Class Analysis'!AP8</f>
        <v>4</v>
      </c>
      <c r="E723" s="92">
        <f>Table2463036[[#This Row],[Mark]]</f>
        <v>4</v>
      </c>
      <c r="F723" s="87"/>
      <c r="G723" s="87" t="s">
        <v>68</v>
      </c>
      <c r="H723" s="87" t="s">
        <v>69</v>
      </c>
      <c r="I723" s="85">
        <f>'Class Analysis'!G8</f>
        <v>4</v>
      </c>
      <c r="J723" s="85">
        <f>'Marks per Question (fill in)'!E203</f>
        <v>2</v>
      </c>
      <c r="K723" s="92">
        <f>Table246303676[[#This Row],[Mark]]</f>
        <v>2</v>
      </c>
      <c r="L723" s="87"/>
    </row>
    <row r="724" spans="1:12" ht="18" customHeight="1" x14ac:dyDescent="0.5">
      <c r="A724" s="87" t="s">
        <v>70</v>
      </c>
      <c r="B724" s="87" t="s">
        <v>71</v>
      </c>
      <c r="C724" s="85">
        <f>'Class Analysis'!G9</f>
        <v>3</v>
      </c>
      <c r="D724" s="85">
        <f>'Class Analysis'!AP9</f>
        <v>2</v>
      </c>
      <c r="E724" s="92">
        <f>Table2463036[[#This Row],[Mark]]</f>
        <v>2</v>
      </c>
      <c r="F724" s="87"/>
      <c r="G724" s="87" t="s">
        <v>70</v>
      </c>
      <c r="H724" s="87" t="s">
        <v>71</v>
      </c>
      <c r="I724" s="85">
        <f>'Class Analysis'!G9</f>
        <v>3</v>
      </c>
      <c r="J724" s="85">
        <f>'Marks per Question (fill in)'!E204</f>
        <v>2</v>
      </c>
      <c r="K724" s="92">
        <f>Table246303676[[#This Row],[Mark]]</f>
        <v>2</v>
      </c>
      <c r="L724" s="87"/>
    </row>
    <row r="725" spans="1:12" ht="18" customHeight="1" x14ac:dyDescent="0.5">
      <c r="A725" s="87" t="s">
        <v>72</v>
      </c>
      <c r="B725" s="87" t="s">
        <v>73</v>
      </c>
      <c r="C725" s="85">
        <f>'Class Analysis'!G10</f>
        <v>4</v>
      </c>
      <c r="D725" s="85">
        <f>'Class Analysis'!AP10</f>
        <v>2</v>
      </c>
      <c r="E725" s="92">
        <f>Table2463036[[#This Row],[Mark]]</f>
        <v>2</v>
      </c>
      <c r="F725" s="87"/>
      <c r="G725" s="87" t="s">
        <v>72</v>
      </c>
      <c r="H725" s="87" t="s">
        <v>73</v>
      </c>
      <c r="I725" s="85">
        <f>'Class Analysis'!G10</f>
        <v>4</v>
      </c>
      <c r="J725" s="85">
        <f>'Marks per Question (fill in)'!E205</f>
        <v>2</v>
      </c>
      <c r="K725" s="92">
        <f>Table246303676[[#This Row],[Mark]]</f>
        <v>2</v>
      </c>
      <c r="L725" s="87"/>
    </row>
    <row r="726" spans="1:12" ht="18" customHeight="1" x14ac:dyDescent="0.5">
      <c r="A726" s="87" t="s">
        <v>74</v>
      </c>
      <c r="B726" s="87"/>
      <c r="C726" s="85">
        <f>'Class Analysis'!G11</f>
        <v>4</v>
      </c>
      <c r="D726" s="85">
        <f>'Class Analysis'!AP11</f>
        <v>4</v>
      </c>
      <c r="E726" s="92">
        <f>Table2463036[[#This Row],[Mark]]</f>
        <v>4</v>
      </c>
      <c r="F726" s="87"/>
      <c r="G726" s="87" t="s">
        <v>74</v>
      </c>
      <c r="H726" s="87"/>
      <c r="I726" s="85">
        <f>'Class Analysis'!G11</f>
        <v>4</v>
      </c>
      <c r="J726" s="85">
        <f>'Marks per Question (fill in)'!E206</f>
        <v>0</v>
      </c>
      <c r="K726" s="92">
        <f>Table246303676[[#This Row],[Mark]]</f>
        <v>0</v>
      </c>
      <c r="L726" s="87"/>
    </row>
    <row r="727" spans="1:12" ht="18" customHeight="1" x14ac:dyDescent="0.5">
      <c r="A727" s="87" t="s">
        <v>75</v>
      </c>
      <c r="B727" s="87"/>
      <c r="C727" s="85">
        <f>'Class Analysis'!G12</f>
        <v>2</v>
      </c>
      <c r="D727" s="85">
        <f>'Class Analysis'!AP12</f>
        <v>2</v>
      </c>
      <c r="E727" s="92">
        <f>Table2463036[[#This Row],[Mark]]</f>
        <v>2</v>
      </c>
      <c r="F727" s="87"/>
      <c r="G727" s="87" t="s">
        <v>75</v>
      </c>
      <c r="H727" s="87"/>
      <c r="I727" s="85">
        <f>'Class Analysis'!G12</f>
        <v>2</v>
      </c>
      <c r="J727" s="85">
        <f>'Marks per Question (fill in)'!E207</f>
        <v>2</v>
      </c>
      <c r="K727" s="92">
        <f>Table246303676[[#This Row],[Mark]]</f>
        <v>2</v>
      </c>
      <c r="L727" s="87"/>
    </row>
    <row r="728" spans="1:12" ht="18" customHeight="1" x14ac:dyDescent="0.5">
      <c r="A728" s="87" t="s">
        <v>61</v>
      </c>
      <c r="B728" s="87"/>
      <c r="C728" s="85">
        <f>'Class Analysis'!G13</f>
        <v>4</v>
      </c>
      <c r="D728" s="85">
        <f>'Class Analysis'!AP13</f>
        <v>4</v>
      </c>
      <c r="E728" s="92">
        <f>Table2463036[[#This Row],[Mark]]</f>
        <v>4</v>
      </c>
      <c r="F728" s="87"/>
      <c r="G728" s="87" t="s">
        <v>61</v>
      </c>
      <c r="H728" s="87"/>
      <c r="I728" s="85">
        <f>'Class Analysis'!G13</f>
        <v>4</v>
      </c>
      <c r="J728" s="85">
        <f>'Marks per Question (fill in)'!E208</f>
        <v>1</v>
      </c>
      <c r="K728" s="92">
        <f>Table246303676[[#This Row],[Mark]]</f>
        <v>1</v>
      </c>
      <c r="L728" s="87"/>
    </row>
    <row r="729" spans="1:12" ht="18" customHeight="1" x14ac:dyDescent="0.5">
      <c r="A729" s="87" t="s">
        <v>76</v>
      </c>
      <c r="B729" s="87" t="s">
        <v>77</v>
      </c>
      <c r="C729" s="85">
        <f>'Class Analysis'!G14</f>
        <v>5</v>
      </c>
      <c r="D729" s="85">
        <f>'Class Analysis'!AP14</f>
        <v>2</v>
      </c>
      <c r="E729" s="92">
        <f>Table2463036[[#This Row],[Mark]]</f>
        <v>2</v>
      </c>
      <c r="F729" s="87"/>
      <c r="G729" s="87" t="s">
        <v>76</v>
      </c>
      <c r="H729" s="87" t="s">
        <v>77</v>
      </c>
      <c r="I729" s="85">
        <f>'Class Analysis'!G14</f>
        <v>5</v>
      </c>
      <c r="J729" s="85">
        <f>'Marks per Question (fill in)'!E209</f>
        <v>0</v>
      </c>
      <c r="K729" s="92">
        <f>Table246303676[[#This Row],[Mark]]</f>
        <v>0</v>
      </c>
      <c r="L729" s="87"/>
    </row>
    <row r="730" spans="1:12" ht="18" customHeight="1" x14ac:dyDescent="0.5">
      <c r="A730" s="87" t="s">
        <v>77</v>
      </c>
      <c r="B730" s="87" t="s">
        <v>78</v>
      </c>
      <c r="C730" s="85">
        <f>'Class Analysis'!G15</f>
        <v>5</v>
      </c>
      <c r="D730" s="85">
        <f>'Class Analysis'!AP15</f>
        <v>5</v>
      </c>
      <c r="E730" s="92">
        <f>Table2463036[[#This Row],[Mark]]</f>
        <v>5</v>
      </c>
      <c r="F730" s="87"/>
      <c r="G730" s="87" t="s">
        <v>77</v>
      </c>
      <c r="H730" s="87" t="s">
        <v>78</v>
      </c>
      <c r="I730" s="85">
        <f>'Class Analysis'!G15</f>
        <v>5</v>
      </c>
      <c r="J730" s="85">
        <f>'Marks per Question (fill in)'!E210</f>
        <v>1</v>
      </c>
      <c r="K730" s="92">
        <f>Table246303676[[#This Row],[Mark]]</f>
        <v>1</v>
      </c>
      <c r="L730" s="87"/>
    </row>
    <row r="731" spans="1:12" ht="18" customHeight="1" x14ac:dyDescent="0.5">
      <c r="A731" s="87" t="s">
        <v>79</v>
      </c>
      <c r="B731" s="87"/>
      <c r="C731" s="85">
        <f>'Class Analysis'!G16</f>
        <v>3</v>
      </c>
      <c r="D731" s="85">
        <f>'Class Analysis'!AP16</f>
        <v>3</v>
      </c>
      <c r="E731" s="92">
        <f>Table2463036[[#This Row],[Mark]]</f>
        <v>3</v>
      </c>
      <c r="F731" s="87"/>
      <c r="G731" s="87" t="s">
        <v>79</v>
      </c>
      <c r="H731" s="87"/>
      <c r="I731" s="85">
        <f>'Class Analysis'!G16</f>
        <v>3</v>
      </c>
      <c r="J731" s="85">
        <f>'Marks per Question (fill in)'!E211</f>
        <v>2</v>
      </c>
      <c r="K731" s="92">
        <f>Table246303676[[#This Row],[Mark]]</f>
        <v>2</v>
      </c>
      <c r="L731" s="87"/>
    </row>
    <row r="732" spans="1:12" ht="18" customHeight="1" x14ac:dyDescent="0.5">
      <c r="A732" s="87" t="s">
        <v>80</v>
      </c>
      <c r="B732" s="87" t="s">
        <v>81</v>
      </c>
      <c r="C732" s="85">
        <f>'Class Analysis'!G17</f>
        <v>7</v>
      </c>
      <c r="D732" s="85">
        <f>'Class Analysis'!AP17</f>
        <v>2</v>
      </c>
      <c r="E732" s="92">
        <f>Table2463036[[#This Row],[Mark]]</f>
        <v>2</v>
      </c>
      <c r="F732" s="87"/>
      <c r="G732" s="87" t="s">
        <v>80</v>
      </c>
      <c r="H732" s="87" t="s">
        <v>81</v>
      </c>
      <c r="I732" s="85">
        <f>'Class Analysis'!G17</f>
        <v>7</v>
      </c>
      <c r="J732" s="85">
        <f>'Marks per Question (fill in)'!E212</f>
        <v>2</v>
      </c>
      <c r="K732" s="92">
        <f>Table246303676[[#This Row],[Mark]]</f>
        <v>2</v>
      </c>
      <c r="L732" s="87"/>
    </row>
    <row r="733" spans="1:12" ht="18" customHeight="1" x14ac:dyDescent="0.5">
      <c r="A733" s="87" t="s">
        <v>82</v>
      </c>
      <c r="B733" s="87" t="s">
        <v>83</v>
      </c>
      <c r="C733" s="85">
        <f>'Class Analysis'!G18</f>
        <v>6</v>
      </c>
      <c r="D733" s="85">
        <f>'Class Analysis'!AP18</f>
        <v>3</v>
      </c>
      <c r="E733" s="92">
        <f>Table2463036[[#This Row],[Mark]]</f>
        <v>3</v>
      </c>
      <c r="F733" s="87"/>
      <c r="G733" s="87" t="s">
        <v>82</v>
      </c>
      <c r="H733" s="87" t="s">
        <v>83</v>
      </c>
      <c r="I733" s="85">
        <f>'Class Analysis'!G18</f>
        <v>6</v>
      </c>
      <c r="J733" s="85">
        <f>'Marks per Question (fill in)'!E213</f>
        <v>1</v>
      </c>
      <c r="K733" s="92">
        <f>Table246303676[[#This Row],[Mark]]</f>
        <v>1</v>
      </c>
      <c r="L733" s="87"/>
    </row>
    <row r="734" spans="1:12" ht="18" customHeight="1" x14ac:dyDescent="0.5">
      <c r="A734" s="87" t="s">
        <v>84</v>
      </c>
      <c r="B734" s="87"/>
      <c r="C734" s="85">
        <f>'Class Analysis'!G19</f>
        <v>3</v>
      </c>
      <c r="D734" s="85">
        <f>'Class Analysis'!AP19</f>
        <v>3</v>
      </c>
      <c r="E734" s="92">
        <f>Table2463036[[#This Row],[Mark]]</f>
        <v>3</v>
      </c>
      <c r="F734" s="87"/>
      <c r="G734" s="87" t="s">
        <v>84</v>
      </c>
      <c r="H734" s="87"/>
      <c r="I734" s="85">
        <f>'Class Analysis'!G19</f>
        <v>3</v>
      </c>
      <c r="J734" s="85">
        <f>'Marks per Question (fill in)'!E214</f>
        <v>0</v>
      </c>
      <c r="K734" s="92">
        <f>Table246303676[[#This Row],[Mark]]</f>
        <v>0</v>
      </c>
      <c r="L734" s="87"/>
    </row>
    <row r="735" spans="1:12" ht="18" customHeight="1" x14ac:dyDescent="0.5">
      <c r="A735" s="87" t="s">
        <v>98</v>
      </c>
      <c r="B735" s="87"/>
      <c r="C735" s="85">
        <f>'Class Analysis'!G20</f>
        <v>5</v>
      </c>
      <c r="D735" s="85">
        <f>'Class Analysis'!AP20</f>
        <v>5</v>
      </c>
      <c r="E735" s="92">
        <f>Table2463036[[#This Row],[Mark]]</f>
        <v>5</v>
      </c>
      <c r="F735" s="87"/>
      <c r="G735" s="87" t="s">
        <v>98</v>
      </c>
      <c r="H735" s="87"/>
      <c r="I735" s="85">
        <f>'Class Analysis'!G20</f>
        <v>5</v>
      </c>
      <c r="J735" s="85">
        <f>'Marks per Question (fill in)'!E215</f>
        <v>3</v>
      </c>
      <c r="K735" s="92">
        <f>Table246303676[[#This Row],[Mark]]</f>
        <v>3</v>
      </c>
      <c r="L735" s="87"/>
    </row>
    <row r="736" spans="1:12" ht="18" customHeight="1" x14ac:dyDescent="0.5">
      <c r="A736" s="87" t="s">
        <v>86</v>
      </c>
      <c r="B736" s="87"/>
      <c r="C736" s="85">
        <f>'Class Analysis'!G21</f>
        <v>5</v>
      </c>
      <c r="D736" s="85">
        <f>'Class Analysis'!AP21</f>
        <v>0</v>
      </c>
      <c r="E736" s="92">
        <f>Table2463036[[#This Row],[Mark]]</f>
        <v>0</v>
      </c>
      <c r="F736" s="87"/>
      <c r="G736" s="87" t="s">
        <v>86</v>
      </c>
      <c r="H736" s="87"/>
      <c r="I736" s="85">
        <f>'Class Analysis'!G21</f>
        <v>5</v>
      </c>
      <c r="J736" s="85">
        <f>'Marks per Question (fill in)'!E216</f>
        <v>1</v>
      </c>
      <c r="K736" s="92">
        <f>Table246303676[[#This Row],[Mark]]</f>
        <v>1</v>
      </c>
      <c r="L736" s="87"/>
    </row>
    <row r="737" spans="1:12" ht="18" customHeight="1" x14ac:dyDescent="0.5">
      <c r="A737" s="87" t="s">
        <v>87</v>
      </c>
      <c r="B737" s="87"/>
      <c r="C737" s="85">
        <f>'Class Analysis'!G22</f>
        <v>6</v>
      </c>
      <c r="D737" s="85">
        <f>'Class Analysis'!AP22</f>
        <v>6</v>
      </c>
      <c r="E737" s="92">
        <f>Table2463036[[#This Row],[Mark]]</f>
        <v>6</v>
      </c>
      <c r="F737" s="87"/>
      <c r="G737" s="87" t="s">
        <v>87</v>
      </c>
      <c r="H737" s="87"/>
      <c r="I737" s="85">
        <f>'Class Analysis'!G22</f>
        <v>6</v>
      </c>
      <c r="J737" s="85">
        <f>'Marks per Question (fill in)'!E217</f>
        <v>2</v>
      </c>
      <c r="K737" s="92">
        <f>Table246303676[[#This Row],[Mark]]</f>
        <v>2</v>
      </c>
      <c r="L737" s="87"/>
    </row>
    <row r="738" spans="1:12" ht="18" customHeight="1" x14ac:dyDescent="0.5">
      <c r="A738" s="87" t="s">
        <v>88</v>
      </c>
      <c r="B738" s="87"/>
      <c r="C738" s="85">
        <f>'Class Analysis'!G23</f>
        <v>3</v>
      </c>
      <c r="D738" s="85">
        <f>'Class Analysis'!AP23</f>
        <v>3</v>
      </c>
      <c r="E738" s="92">
        <f>Table2463036[[#This Row],[Mark]]</f>
        <v>3</v>
      </c>
      <c r="F738" s="87"/>
      <c r="G738" s="87" t="s">
        <v>88</v>
      </c>
      <c r="H738" s="87"/>
      <c r="I738" s="85">
        <f>'Class Analysis'!G23</f>
        <v>3</v>
      </c>
      <c r="J738" s="85">
        <f>'Marks per Question (fill in)'!E218</f>
        <v>0</v>
      </c>
      <c r="K738" s="92">
        <f>Table246303676[[#This Row],[Mark]]</f>
        <v>0</v>
      </c>
      <c r="L738" s="87"/>
    </row>
    <row r="739" spans="1:12" ht="18" customHeight="1" x14ac:dyDescent="0.5">
      <c r="A739" s="87" t="s">
        <v>89</v>
      </c>
      <c r="B739" s="87"/>
      <c r="C739" s="85">
        <f>'Class Analysis'!G24</f>
        <v>4</v>
      </c>
      <c r="D739" s="85">
        <f>'Class Analysis'!AP24</f>
        <v>4</v>
      </c>
      <c r="E739" s="92">
        <f>Table2463036[[#This Row],[Mark]]</f>
        <v>4</v>
      </c>
      <c r="F739" s="87"/>
      <c r="G739" s="87" t="s">
        <v>89</v>
      </c>
      <c r="H739" s="87"/>
      <c r="I739" s="85">
        <f>'Class Analysis'!G24</f>
        <v>4</v>
      </c>
      <c r="J739" s="85">
        <f>'Marks per Question (fill in)'!E219</f>
        <v>0</v>
      </c>
      <c r="K739" s="92">
        <f>Table246303676[[#This Row],[Mark]]</f>
        <v>0</v>
      </c>
      <c r="L739" s="87"/>
    </row>
    <row r="740" spans="1:12" ht="18" customHeight="1" x14ac:dyDescent="0.5">
      <c r="A740" s="87" t="s">
        <v>90</v>
      </c>
      <c r="B740" s="87"/>
      <c r="C740" s="85">
        <f>'Class Analysis'!G25</f>
        <v>3</v>
      </c>
      <c r="D740" s="85">
        <f>'Class Analysis'!AP25</f>
        <v>2</v>
      </c>
      <c r="E740" s="92">
        <f>Table2463036[[#This Row],[Mark]]</f>
        <v>2</v>
      </c>
      <c r="F740" s="87"/>
      <c r="G740" s="87" t="s">
        <v>90</v>
      </c>
      <c r="H740" s="87"/>
      <c r="I740" s="85">
        <f>'Class Analysis'!G25</f>
        <v>3</v>
      </c>
      <c r="J740" s="85">
        <f>'Marks per Question (fill in)'!E220</f>
        <v>1</v>
      </c>
      <c r="K740" s="92">
        <f>Table246303676[[#This Row],[Mark]]</f>
        <v>1</v>
      </c>
      <c r="L740" s="87"/>
    </row>
    <row r="741" spans="1:12" ht="18" customHeight="1" x14ac:dyDescent="0.5">
      <c r="A741" s="87" t="s">
        <v>63</v>
      </c>
      <c r="B741" s="87" t="s">
        <v>91</v>
      </c>
      <c r="C741" s="85">
        <f>'Class Analysis'!G26</f>
        <v>4</v>
      </c>
      <c r="D741" s="85">
        <f>'Class Analysis'!AP26</f>
        <v>3</v>
      </c>
      <c r="E741" s="92">
        <f>Table2463036[[#This Row],[Mark]]</f>
        <v>3</v>
      </c>
      <c r="F741" s="87"/>
      <c r="G741" s="87" t="s">
        <v>63</v>
      </c>
      <c r="H741" s="87" t="s">
        <v>91</v>
      </c>
      <c r="I741" s="85">
        <f>'Class Analysis'!G26</f>
        <v>4</v>
      </c>
      <c r="J741" s="85">
        <f>'Marks per Question (fill in)'!E221</f>
        <v>1</v>
      </c>
      <c r="K741" s="92">
        <f>Table246303676[[#This Row],[Mark]]</f>
        <v>1</v>
      </c>
      <c r="L741" s="87"/>
    </row>
    <row r="742" spans="1:12" ht="18" customHeight="1" x14ac:dyDescent="0.5">
      <c r="A742" s="87" t="s">
        <v>92</v>
      </c>
      <c r="B742" s="87" t="s">
        <v>93</v>
      </c>
      <c r="C742" s="85">
        <f>'Class Analysis'!G27</f>
        <v>4</v>
      </c>
      <c r="D742" s="85">
        <f>'Class Analysis'!AP27</f>
        <v>4</v>
      </c>
      <c r="E742" s="92">
        <f>Table2463036[[#This Row],[Mark]]</f>
        <v>4</v>
      </c>
      <c r="F742" s="87"/>
      <c r="G742" s="87" t="s">
        <v>92</v>
      </c>
      <c r="H742" s="87" t="s">
        <v>93</v>
      </c>
      <c r="I742" s="85">
        <f>'Class Analysis'!G27</f>
        <v>4</v>
      </c>
      <c r="J742" s="85">
        <f>'Marks per Question (fill in)'!E222</f>
        <v>2</v>
      </c>
      <c r="K742" s="92">
        <f>Table246303676[[#This Row],[Mark]]</f>
        <v>2</v>
      </c>
      <c r="L742" s="87"/>
    </row>
    <row r="743" spans="1:12" ht="18" customHeight="1" x14ac:dyDescent="0.5">
      <c r="A743" s="87" t="s">
        <v>64</v>
      </c>
      <c r="B743" s="87" t="s">
        <v>94</v>
      </c>
      <c r="C743" s="85">
        <f>'Class Analysis'!G28</f>
        <v>5</v>
      </c>
      <c r="D743" s="85">
        <f>'Class Analysis'!AP28</f>
        <v>2</v>
      </c>
      <c r="E743" s="92">
        <f>Table2463036[[#This Row],[Mark]]</f>
        <v>2</v>
      </c>
      <c r="F743" s="87"/>
      <c r="G743" s="87" t="s">
        <v>64</v>
      </c>
      <c r="H743" s="87" t="s">
        <v>94</v>
      </c>
      <c r="I743" s="85">
        <f>'Class Analysis'!G28</f>
        <v>5</v>
      </c>
      <c r="J743" s="85">
        <f>'Marks per Question (fill in)'!E223</f>
        <v>1</v>
      </c>
      <c r="K743" s="92">
        <f>Table246303676[[#This Row],[Mark]]</f>
        <v>1</v>
      </c>
      <c r="L743" s="87"/>
    </row>
    <row r="744" spans="1:12" ht="18" customHeight="1" x14ac:dyDescent="0.5">
      <c r="A744" s="87" t="s">
        <v>95</v>
      </c>
      <c r="B744" s="87"/>
      <c r="C744" s="85">
        <f>'Class Analysis'!G29</f>
        <v>4</v>
      </c>
      <c r="D744" s="85">
        <f>'Class Analysis'!AP29</f>
        <v>4</v>
      </c>
      <c r="E744" s="92">
        <f>Table2463036[[#This Row],[Mark]]</f>
        <v>4</v>
      </c>
      <c r="F744" s="87"/>
      <c r="G744" s="87" t="s">
        <v>95</v>
      </c>
      <c r="H744" s="87"/>
      <c r="I744" s="85">
        <f>'Class Analysis'!G29</f>
        <v>4</v>
      </c>
      <c r="J744" s="85">
        <f>'Marks per Question (fill in)'!E224</f>
        <v>1</v>
      </c>
      <c r="K744" s="92">
        <f>Table246303676[[#This Row],[Mark]]</f>
        <v>1</v>
      </c>
      <c r="L744" s="87"/>
    </row>
    <row r="745" spans="1:12" ht="18" customHeight="1" x14ac:dyDescent="0.5">
      <c r="A745" s="87" t="s">
        <v>96</v>
      </c>
      <c r="B745" s="87" t="s">
        <v>97</v>
      </c>
      <c r="C745" s="85">
        <f>'Class Analysis'!G30</f>
        <v>4</v>
      </c>
      <c r="D745" s="85">
        <f>'Class Analysis'!AP30</f>
        <v>1</v>
      </c>
      <c r="E745" s="92">
        <f>Table2463036[[#This Row],[Mark]]</f>
        <v>1</v>
      </c>
      <c r="F745" s="87"/>
      <c r="G745" s="87" t="s">
        <v>96</v>
      </c>
      <c r="H745" s="87" t="s">
        <v>97</v>
      </c>
      <c r="I745" s="85">
        <f>'Class Analysis'!G30</f>
        <v>4</v>
      </c>
      <c r="J745" s="85">
        <f>'Marks per Question (fill in)'!E225</f>
        <v>2</v>
      </c>
      <c r="K745" s="92">
        <f>Table246303676[[#This Row],[Mark]]</f>
        <v>2</v>
      </c>
      <c r="L745" s="87"/>
    </row>
    <row r="746" spans="1:12" s="81" customFormat="1" ht="8" customHeight="1" x14ac:dyDescent="0.35">
      <c r="C746" s="82"/>
      <c r="D746" s="82"/>
    </row>
    <row r="747" spans="1:12" s="81" customFormat="1" ht="18" customHeight="1" x14ac:dyDescent="0.35">
      <c r="B747" s="114" t="s">
        <v>62</v>
      </c>
      <c r="C747" s="113" t="e" vm="1">
        <v>#VALUE!</v>
      </c>
      <c r="D747" s="113"/>
      <c r="E747" s="82"/>
      <c r="H747" s="114" t="s">
        <v>62</v>
      </c>
      <c r="I747" s="113" t="e" vm="1">
        <v>#VALUE!</v>
      </c>
      <c r="J747" s="113"/>
    </row>
    <row r="748" spans="1:12" s="81" customFormat="1" ht="18" customHeight="1" x14ac:dyDescent="0.35">
      <c r="A748" s="82"/>
      <c r="B748" s="114"/>
      <c r="C748" s="113"/>
      <c r="D748" s="113"/>
      <c r="E748" s="82"/>
      <c r="H748" s="114"/>
      <c r="I748" s="113"/>
      <c r="J748" s="113"/>
    </row>
    <row r="749" spans="1:12" s="81" customFormat="1" ht="18" customHeight="1" x14ac:dyDescent="0.35">
      <c r="B749" s="114"/>
      <c r="C749" s="113"/>
      <c r="D749" s="113"/>
      <c r="E749" s="82"/>
      <c r="H749" s="114"/>
      <c r="I749" s="113"/>
      <c r="J749" s="113"/>
    </row>
    <row r="750" spans="1:12" s="81" customFormat="1" ht="18" customHeight="1" x14ac:dyDescent="0.35">
      <c r="B750" s="114"/>
      <c r="C750" s="113"/>
      <c r="D750" s="113"/>
      <c r="E750" s="82"/>
      <c r="H750" s="114"/>
      <c r="I750" s="113"/>
      <c r="J750" s="113"/>
    </row>
    <row r="751" spans="1:12" s="81" customFormat="1" ht="18" customHeight="1" x14ac:dyDescent="0.35">
      <c r="B751" s="89"/>
      <c r="C751" s="82"/>
      <c r="D751" s="82"/>
      <c r="E751" s="82"/>
      <c r="H751" s="89"/>
      <c r="I751" s="82"/>
      <c r="J751" s="82"/>
    </row>
    <row r="752" spans="1:12" s="81" customFormat="1" ht="18" customHeight="1" x14ac:dyDescent="0.35">
      <c r="B752" s="89"/>
      <c r="C752" s="82"/>
      <c r="D752" s="82"/>
      <c r="E752" s="82"/>
      <c r="H752" s="89"/>
      <c r="I752" s="82"/>
      <c r="J752" s="82"/>
    </row>
    <row r="753" spans="1:12" s="81" customFormat="1" ht="18" customHeight="1" x14ac:dyDescent="0.35">
      <c r="B753" s="89"/>
      <c r="C753" s="82"/>
      <c r="D753" s="82"/>
      <c r="E753" s="82"/>
      <c r="H753" s="89"/>
      <c r="I753" s="82"/>
      <c r="J753" s="82"/>
    </row>
    <row r="754" spans="1:12" s="81" customFormat="1" ht="18" customHeight="1" x14ac:dyDescent="0.35">
      <c r="B754" s="89"/>
      <c r="C754" s="82"/>
      <c r="D754" s="82"/>
      <c r="E754" s="82"/>
      <c r="H754" s="89"/>
      <c r="I754" s="82"/>
      <c r="J754" s="82"/>
    </row>
    <row r="755" spans="1:12" s="81" customFormat="1" ht="18" customHeight="1" x14ac:dyDescent="0.35">
      <c r="B755" s="89"/>
      <c r="C755" s="82"/>
      <c r="D755" s="82"/>
      <c r="E755" s="82"/>
      <c r="H755" s="89"/>
      <c r="I755" s="82"/>
      <c r="J755" s="82"/>
    </row>
    <row r="756" spans="1:12" s="81" customFormat="1" ht="18" customHeight="1" x14ac:dyDescent="0.35">
      <c r="B756" s="89"/>
      <c r="C756" s="82"/>
      <c r="D756" s="82"/>
      <c r="E756" s="82"/>
      <c r="H756" s="89"/>
      <c r="I756" s="82"/>
      <c r="J756" s="82"/>
    </row>
    <row r="757" spans="1:12" s="81" customFormat="1" ht="18" customHeight="1" x14ac:dyDescent="0.35">
      <c r="C757" s="82"/>
      <c r="D757" s="82"/>
    </row>
    <row r="758" spans="1:12" s="81" customFormat="1" ht="18" customHeight="1" x14ac:dyDescent="0.35">
      <c r="C758" s="82"/>
      <c r="D758" s="82"/>
    </row>
    <row r="759" spans="1:12" s="81" customFormat="1" ht="8" customHeight="1" x14ac:dyDescent="0.35">
      <c r="C759" s="82"/>
      <c r="D759" s="82"/>
    </row>
    <row r="760" spans="1:12" ht="18" customHeight="1" x14ac:dyDescent="0.35">
      <c r="A760" s="86" t="str">
        <f>'Register (fill in)'!B39</f>
        <v>Student AK</v>
      </c>
      <c r="C760" s="88"/>
      <c r="D760" s="88"/>
      <c r="E760" s="87" t="s">
        <v>6</v>
      </c>
      <c r="F760" s="87">
        <f>'Class Analysis'!AR5</f>
        <v>28</v>
      </c>
      <c r="G760" s="86" t="str">
        <f>'Register (fill in)'!B40</f>
        <v>Student AL</v>
      </c>
      <c r="K760" s="87" t="s">
        <v>6</v>
      </c>
      <c r="L760" s="87">
        <f>'Class Analysis'!AS5</f>
        <v>21</v>
      </c>
    </row>
    <row r="761" spans="1:12" ht="18" customHeight="1" x14ac:dyDescent="0.35">
      <c r="A761" s="91" t="s">
        <v>65</v>
      </c>
      <c r="C761" s="88"/>
      <c r="D761" s="88"/>
      <c r="E761" s="87" t="s">
        <v>5</v>
      </c>
      <c r="F761" s="87">
        <f>'Class Analysis'!AR4</f>
        <v>4</v>
      </c>
      <c r="G761" s="91" t="s">
        <v>65</v>
      </c>
      <c r="K761" s="87" t="s">
        <v>5</v>
      </c>
      <c r="L761" s="87">
        <f>'Class Analysis'!AS4</f>
        <v>4</v>
      </c>
    </row>
    <row r="762" spans="1:12" ht="8" customHeight="1" x14ac:dyDescent="0.35">
      <c r="I762" s="89"/>
      <c r="J762" s="89"/>
    </row>
    <row r="763" spans="1:12" ht="18" customHeight="1" x14ac:dyDescent="0.35">
      <c r="A763" s="83" t="s">
        <v>3</v>
      </c>
      <c r="B763" s="83" t="s">
        <v>4</v>
      </c>
      <c r="C763" s="84" t="s">
        <v>23</v>
      </c>
      <c r="D763" s="84" t="s">
        <v>6</v>
      </c>
      <c r="E763" s="83" t="s">
        <v>21</v>
      </c>
      <c r="F763" s="83" t="s">
        <v>22</v>
      </c>
      <c r="G763" s="83" t="s">
        <v>3</v>
      </c>
      <c r="H763" s="83" t="s">
        <v>4</v>
      </c>
      <c r="I763" s="84" t="s">
        <v>23</v>
      </c>
      <c r="J763" s="84" t="s">
        <v>6</v>
      </c>
      <c r="K763" s="83" t="s">
        <v>21</v>
      </c>
      <c r="L763" s="83" t="s">
        <v>22</v>
      </c>
    </row>
    <row r="764" spans="1:12" ht="18" customHeight="1" x14ac:dyDescent="0.5">
      <c r="A764" s="87" t="s">
        <v>67</v>
      </c>
      <c r="B764" s="87"/>
      <c r="C764" s="85">
        <f>'Class Analysis'!G7</f>
        <v>3</v>
      </c>
      <c r="D764" s="85">
        <f>'Marks per Question (fill in)'!K202</f>
        <v>1</v>
      </c>
      <c r="E764" s="92">
        <f>Table246303677[[#This Row],[Mark]]</f>
        <v>1</v>
      </c>
      <c r="F764" s="87"/>
      <c r="G764" s="87" t="s">
        <v>67</v>
      </c>
      <c r="H764" s="87"/>
      <c r="I764" s="85">
        <f>'Class Analysis'!G7</f>
        <v>3</v>
      </c>
      <c r="J764" s="85">
        <f>'Marks per Question (fill in)'!P202</f>
        <v>1</v>
      </c>
      <c r="K764" s="92">
        <f>Table246303678[[#This Row],[Mark]]</f>
        <v>1</v>
      </c>
      <c r="L764" s="87"/>
    </row>
    <row r="765" spans="1:12" ht="18" customHeight="1" x14ac:dyDescent="0.5">
      <c r="A765" s="87" t="s">
        <v>68</v>
      </c>
      <c r="B765" s="87" t="s">
        <v>69</v>
      </c>
      <c r="C765" s="85">
        <f>'Class Analysis'!G8</f>
        <v>4</v>
      </c>
      <c r="D765" s="85">
        <f>'Marks per Question (fill in)'!K203</f>
        <v>1</v>
      </c>
      <c r="E765" s="92">
        <f>Table246303677[[#This Row],[Mark]]</f>
        <v>1</v>
      </c>
      <c r="F765" s="87"/>
      <c r="G765" s="87" t="s">
        <v>68</v>
      </c>
      <c r="H765" s="87" t="s">
        <v>69</v>
      </c>
      <c r="I765" s="85">
        <f>'Class Analysis'!G8</f>
        <v>4</v>
      </c>
      <c r="J765" s="85">
        <f>'Marks per Question (fill in)'!P203</f>
        <v>1</v>
      </c>
      <c r="K765" s="92">
        <f>Table246303678[[#This Row],[Mark]]</f>
        <v>1</v>
      </c>
      <c r="L765" s="87"/>
    </row>
    <row r="766" spans="1:12" ht="18" customHeight="1" x14ac:dyDescent="0.5">
      <c r="A766" s="87" t="s">
        <v>70</v>
      </c>
      <c r="B766" s="87" t="s">
        <v>71</v>
      </c>
      <c r="C766" s="85">
        <f>'Class Analysis'!G9</f>
        <v>3</v>
      </c>
      <c r="D766" s="85">
        <f>'Marks per Question (fill in)'!K204</f>
        <v>0</v>
      </c>
      <c r="E766" s="92">
        <f>Table246303677[[#This Row],[Mark]]</f>
        <v>0</v>
      </c>
      <c r="F766" s="87"/>
      <c r="G766" s="87" t="s">
        <v>70</v>
      </c>
      <c r="H766" s="87" t="s">
        <v>71</v>
      </c>
      <c r="I766" s="85">
        <f>'Class Analysis'!G9</f>
        <v>3</v>
      </c>
      <c r="J766" s="85">
        <f>'Marks per Question (fill in)'!P204</f>
        <v>1</v>
      </c>
      <c r="K766" s="92">
        <f>Table246303678[[#This Row],[Mark]]</f>
        <v>1</v>
      </c>
      <c r="L766" s="87"/>
    </row>
    <row r="767" spans="1:12" ht="18" customHeight="1" x14ac:dyDescent="0.5">
      <c r="A767" s="87" t="s">
        <v>72</v>
      </c>
      <c r="B767" s="87" t="s">
        <v>73</v>
      </c>
      <c r="C767" s="85">
        <f>'Class Analysis'!G10</f>
        <v>4</v>
      </c>
      <c r="D767" s="85">
        <f>'Marks per Question (fill in)'!K205</f>
        <v>1</v>
      </c>
      <c r="E767" s="92">
        <f>Table246303677[[#This Row],[Mark]]</f>
        <v>1</v>
      </c>
      <c r="F767" s="87"/>
      <c r="G767" s="87" t="s">
        <v>72</v>
      </c>
      <c r="H767" s="87" t="s">
        <v>73</v>
      </c>
      <c r="I767" s="85">
        <f>'Class Analysis'!G10</f>
        <v>4</v>
      </c>
      <c r="J767" s="85">
        <f>'Marks per Question (fill in)'!P205</f>
        <v>1</v>
      </c>
      <c r="K767" s="92">
        <f>Table246303678[[#This Row],[Mark]]</f>
        <v>1</v>
      </c>
      <c r="L767" s="87"/>
    </row>
    <row r="768" spans="1:12" ht="18" customHeight="1" x14ac:dyDescent="0.5">
      <c r="A768" s="87" t="s">
        <v>74</v>
      </c>
      <c r="B768" s="87"/>
      <c r="C768" s="85">
        <f>'Class Analysis'!G11</f>
        <v>4</v>
      </c>
      <c r="D768" s="85">
        <f>'Marks per Question (fill in)'!K206</f>
        <v>1</v>
      </c>
      <c r="E768" s="92">
        <f>Table246303677[[#This Row],[Mark]]</f>
        <v>1</v>
      </c>
      <c r="F768" s="87"/>
      <c r="G768" s="87" t="s">
        <v>74</v>
      </c>
      <c r="H768" s="87"/>
      <c r="I768" s="85">
        <f>'Class Analysis'!G11</f>
        <v>4</v>
      </c>
      <c r="J768" s="85">
        <f>'Marks per Question (fill in)'!P206</f>
        <v>1</v>
      </c>
      <c r="K768" s="92">
        <f>Table246303678[[#This Row],[Mark]]</f>
        <v>1</v>
      </c>
      <c r="L768" s="87"/>
    </row>
    <row r="769" spans="1:12" ht="18" customHeight="1" x14ac:dyDescent="0.5">
      <c r="A769" s="87" t="s">
        <v>75</v>
      </c>
      <c r="B769" s="87"/>
      <c r="C769" s="85">
        <f>'Class Analysis'!G12</f>
        <v>2</v>
      </c>
      <c r="D769" s="85">
        <f>'Marks per Question (fill in)'!K207</f>
        <v>1</v>
      </c>
      <c r="E769" s="92">
        <f>Table246303677[[#This Row],[Mark]]</f>
        <v>1</v>
      </c>
      <c r="F769" s="87"/>
      <c r="G769" s="87" t="s">
        <v>75</v>
      </c>
      <c r="H769" s="87"/>
      <c r="I769" s="85">
        <f>'Class Analysis'!G12</f>
        <v>2</v>
      </c>
      <c r="J769" s="85">
        <f>'Marks per Question (fill in)'!P207</f>
        <v>0</v>
      </c>
      <c r="K769" s="92">
        <f>Table246303678[[#This Row],[Mark]]</f>
        <v>0</v>
      </c>
      <c r="L769" s="87"/>
    </row>
    <row r="770" spans="1:12" ht="18" customHeight="1" x14ac:dyDescent="0.5">
      <c r="A770" s="87" t="s">
        <v>61</v>
      </c>
      <c r="B770" s="87"/>
      <c r="C770" s="85">
        <f>'Class Analysis'!G13</f>
        <v>4</v>
      </c>
      <c r="D770" s="85">
        <f>'Marks per Question (fill in)'!K208</f>
        <v>1</v>
      </c>
      <c r="E770" s="92">
        <f>Table246303677[[#This Row],[Mark]]</f>
        <v>1</v>
      </c>
      <c r="F770" s="87"/>
      <c r="G770" s="87" t="s">
        <v>61</v>
      </c>
      <c r="H770" s="87"/>
      <c r="I770" s="85">
        <f>'Class Analysis'!G13</f>
        <v>4</v>
      </c>
      <c r="J770" s="85">
        <f>'Marks per Question (fill in)'!P208</f>
        <v>1</v>
      </c>
      <c r="K770" s="92">
        <f>Table246303678[[#This Row],[Mark]]</f>
        <v>1</v>
      </c>
      <c r="L770" s="87"/>
    </row>
    <row r="771" spans="1:12" ht="18" customHeight="1" x14ac:dyDescent="0.5">
      <c r="A771" s="87" t="s">
        <v>76</v>
      </c>
      <c r="B771" s="87" t="s">
        <v>77</v>
      </c>
      <c r="C771" s="85">
        <f>'Class Analysis'!G14</f>
        <v>5</v>
      </c>
      <c r="D771" s="85">
        <f>'Marks per Question (fill in)'!K209</f>
        <v>0</v>
      </c>
      <c r="E771" s="92">
        <f>Table246303677[[#This Row],[Mark]]</f>
        <v>0</v>
      </c>
      <c r="F771" s="87"/>
      <c r="G771" s="87" t="s">
        <v>76</v>
      </c>
      <c r="H771" s="87" t="s">
        <v>77</v>
      </c>
      <c r="I771" s="85">
        <f>'Class Analysis'!G14</f>
        <v>5</v>
      </c>
      <c r="J771" s="85">
        <f>'Marks per Question (fill in)'!P209</f>
        <v>0</v>
      </c>
      <c r="K771" s="92">
        <f>Table246303678[[#This Row],[Mark]]</f>
        <v>0</v>
      </c>
      <c r="L771" s="87"/>
    </row>
    <row r="772" spans="1:12" ht="18" customHeight="1" x14ac:dyDescent="0.5">
      <c r="A772" s="87" t="s">
        <v>77</v>
      </c>
      <c r="B772" s="87" t="s">
        <v>78</v>
      </c>
      <c r="C772" s="85">
        <f>'Class Analysis'!G15</f>
        <v>5</v>
      </c>
      <c r="D772" s="85">
        <f>'Marks per Question (fill in)'!K210</f>
        <v>0</v>
      </c>
      <c r="E772" s="92">
        <f>Table246303677[[#This Row],[Mark]]</f>
        <v>0</v>
      </c>
      <c r="F772" s="87"/>
      <c r="G772" s="87" t="s">
        <v>77</v>
      </c>
      <c r="H772" s="87" t="s">
        <v>78</v>
      </c>
      <c r="I772" s="85">
        <f>'Class Analysis'!G15</f>
        <v>5</v>
      </c>
      <c r="J772" s="85">
        <f>'Marks per Question (fill in)'!P210</f>
        <v>1</v>
      </c>
      <c r="K772" s="92">
        <f>Table246303678[[#This Row],[Mark]]</f>
        <v>1</v>
      </c>
      <c r="L772" s="87"/>
    </row>
    <row r="773" spans="1:12" ht="18" customHeight="1" x14ac:dyDescent="0.5">
      <c r="A773" s="87" t="s">
        <v>79</v>
      </c>
      <c r="B773" s="87"/>
      <c r="C773" s="85">
        <f>'Class Analysis'!G16</f>
        <v>3</v>
      </c>
      <c r="D773" s="85">
        <f>'Marks per Question (fill in)'!K211</f>
        <v>0</v>
      </c>
      <c r="E773" s="92">
        <f>Table246303677[[#This Row],[Mark]]</f>
        <v>0</v>
      </c>
      <c r="F773" s="87"/>
      <c r="G773" s="87" t="s">
        <v>79</v>
      </c>
      <c r="H773" s="87"/>
      <c r="I773" s="85">
        <f>'Class Analysis'!G16</f>
        <v>3</v>
      </c>
      <c r="J773" s="85">
        <f>'Marks per Question (fill in)'!P211</f>
        <v>1</v>
      </c>
      <c r="K773" s="92">
        <f>Table246303678[[#This Row],[Mark]]</f>
        <v>1</v>
      </c>
      <c r="L773" s="87"/>
    </row>
    <row r="774" spans="1:12" ht="18" customHeight="1" x14ac:dyDescent="0.5">
      <c r="A774" s="87" t="s">
        <v>80</v>
      </c>
      <c r="B774" s="87" t="s">
        <v>81</v>
      </c>
      <c r="C774" s="85">
        <f>'Class Analysis'!G17</f>
        <v>7</v>
      </c>
      <c r="D774" s="85">
        <f>'Marks per Question (fill in)'!K212</f>
        <v>2</v>
      </c>
      <c r="E774" s="92">
        <f>Table246303677[[#This Row],[Mark]]</f>
        <v>2</v>
      </c>
      <c r="F774" s="87"/>
      <c r="G774" s="87" t="s">
        <v>80</v>
      </c>
      <c r="H774" s="87" t="s">
        <v>81</v>
      </c>
      <c r="I774" s="85">
        <f>'Class Analysis'!G17</f>
        <v>7</v>
      </c>
      <c r="J774" s="85">
        <f>'Marks per Question (fill in)'!P212</f>
        <v>1</v>
      </c>
      <c r="K774" s="92">
        <f>Table246303678[[#This Row],[Mark]]</f>
        <v>1</v>
      </c>
      <c r="L774" s="87"/>
    </row>
    <row r="775" spans="1:12" ht="18" customHeight="1" x14ac:dyDescent="0.5">
      <c r="A775" s="87" t="s">
        <v>82</v>
      </c>
      <c r="B775" s="87" t="s">
        <v>83</v>
      </c>
      <c r="C775" s="85">
        <f>'Class Analysis'!G18</f>
        <v>6</v>
      </c>
      <c r="D775" s="85">
        <f>'Marks per Question (fill in)'!K213</f>
        <v>0</v>
      </c>
      <c r="E775" s="92">
        <f>Table246303677[[#This Row],[Mark]]</f>
        <v>0</v>
      </c>
      <c r="F775" s="87"/>
      <c r="G775" s="87" t="s">
        <v>82</v>
      </c>
      <c r="H775" s="87" t="s">
        <v>83</v>
      </c>
      <c r="I775" s="85">
        <f>'Class Analysis'!G18</f>
        <v>6</v>
      </c>
      <c r="J775" s="85">
        <f>'Marks per Question (fill in)'!P213</f>
        <v>0</v>
      </c>
      <c r="K775" s="92">
        <f>Table246303678[[#This Row],[Mark]]</f>
        <v>0</v>
      </c>
      <c r="L775" s="87"/>
    </row>
    <row r="776" spans="1:12" ht="18" customHeight="1" x14ac:dyDescent="0.5">
      <c r="A776" s="87" t="s">
        <v>84</v>
      </c>
      <c r="B776" s="87"/>
      <c r="C776" s="85">
        <f>'Class Analysis'!G19</f>
        <v>3</v>
      </c>
      <c r="D776" s="85">
        <f>'Marks per Question (fill in)'!K214</f>
        <v>1</v>
      </c>
      <c r="E776" s="92">
        <f>Table246303677[[#This Row],[Mark]]</f>
        <v>1</v>
      </c>
      <c r="F776" s="87"/>
      <c r="G776" s="87" t="s">
        <v>84</v>
      </c>
      <c r="H776" s="87"/>
      <c r="I776" s="85">
        <f>'Class Analysis'!G19</f>
        <v>3</v>
      </c>
      <c r="J776" s="85">
        <f>'Marks per Question (fill in)'!P214</f>
        <v>2</v>
      </c>
      <c r="K776" s="92">
        <f>Table246303678[[#This Row],[Mark]]</f>
        <v>2</v>
      </c>
      <c r="L776" s="87"/>
    </row>
    <row r="777" spans="1:12" ht="18" customHeight="1" x14ac:dyDescent="0.5">
      <c r="A777" s="87" t="s">
        <v>98</v>
      </c>
      <c r="B777" s="87"/>
      <c r="C777" s="85">
        <f>'Class Analysis'!G20</f>
        <v>5</v>
      </c>
      <c r="D777" s="85">
        <f>'Marks per Question (fill in)'!K215</f>
        <v>3</v>
      </c>
      <c r="E777" s="92">
        <f>Table246303677[[#This Row],[Mark]]</f>
        <v>3</v>
      </c>
      <c r="F777" s="87"/>
      <c r="G777" s="87" t="s">
        <v>98</v>
      </c>
      <c r="H777" s="87"/>
      <c r="I777" s="85">
        <f>'Class Analysis'!G20</f>
        <v>5</v>
      </c>
      <c r="J777" s="85">
        <f>'Marks per Question (fill in)'!P215</f>
        <v>2</v>
      </c>
      <c r="K777" s="92">
        <f>Table246303678[[#This Row],[Mark]]</f>
        <v>2</v>
      </c>
      <c r="L777" s="87"/>
    </row>
    <row r="778" spans="1:12" ht="18" customHeight="1" x14ac:dyDescent="0.5">
      <c r="A778" s="87" t="s">
        <v>86</v>
      </c>
      <c r="B778" s="87"/>
      <c r="C778" s="85">
        <f>'Class Analysis'!G21</f>
        <v>5</v>
      </c>
      <c r="D778" s="85">
        <f>'Marks per Question (fill in)'!K216</f>
        <v>1</v>
      </c>
      <c r="E778" s="92">
        <f>Table246303677[[#This Row],[Mark]]</f>
        <v>1</v>
      </c>
      <c r="F778" s="87"/>
      <c r="G778" s="87" t="s">
        <v>86</v>
      </c>
      <c r="H778" s="87"/>
      <c r="I778" s="85">
        <f>'Class Analysis'!G21</f>
        <v>5</v>
      </c>
      <c r="J778" s="85">
        <f>'Marks per Question (fill in)'!P216</f>
        <v>1</v>
      </c>
      <c r="K778" s="92">
        <f>Table246303678[[#This Row],[Mark]]</f>
        <v>1</v>
      </c>
      <c r="L778" s="87"/>
    </row>
    <row r="779" spans="1:12" ht="18" customHeight="1" x14ac:dyDescent="0.5">
      <c r="A779" s="87" t="s">
        <v>87</v>
      </c>
      <c r="B779" s="87"/>
      <c r="C779" s="85">
        <f>'Class Analysis'!G22</f>
        <v>6</v>
      </c>
      <c r="D779" s="85">
        <f>'Marks per Question (fill in)'!K217</f>
        <v>2</v>
      </c>
      <c r="E779" s="92">
        <f>Table246303677[[#This Row],[Mark]]</f>
        <v>2</v>
      </c>
      <c r="F779" s="87"/>
      <c r="G779" s="87" t="s">
        <v>87</v>
      </c>
      <c r="H779" s="87"/>
      <c r="I779" s="85">
        <f>'Class Analysis'!G22</f>
        <v>6</v>
      </c>
      <c r="J779" s="85">
        <f>'Marks per Question (fill in)'!P217</f>
        <v>2</v>
      </c>
      <c r="K779" s="92">
        <f>Table246303678[[#This Row],[Mark]]</f>
        <v>2</v>
      </c>
      <c r="L779" s="87"/>
    </row>
    <row r="780" spans="1:12" ht="18" customHeight="1" x14ac:dyDescent="0.5">
      <c r="A780" s="87" t="s">
        <v>88</v>
      </c>
      <c r="B780" s="87"/>
      <c r="C780" s="85">
        <f>'Class Analysis'!G23</f>
        <v>3</v>
      </c>
      <c r="D780" s="85">
        <f>'Marks per Question (fill in)'!K218</f>
        <v>1</v>
      </c>
      <c r="E780" s="92">
        <f>Table246303677[[#This Row],[Mark]]</f>
        <v>1</v>
      </c>
      <c r="F780" s="87"/>
      <c r="G780" s="87" t="s">
        <v>88</v>
      </c>
      <c r="H780" s="87"/>
      <c r="I780" s="85">
        <f>'Class Analysis'!G23</f>
        <v>3</v>
      </c>
      <c r="J780" s="85">
        <f>'Marks per Question (fill in)'!P218</f>
        <v>0</v>
      </c>
      <c r="K780" s="92">
        <f>Table246303678[[#This Row],[Mark]]</f>
        <v>0</v>
      </c>
      <c r="L780" s="87"/>
    </row>
    <row r="781" spans="1:12" ht="18" customHeight="1" x14ac:dyDescent="0.5">
      <c r="A781" s="87" t="s">
        <v>89</v>
      </c>
      <c r="B781" s="87"/>
      <c r="C781" s="85">
        <f>'Class Analysis'!G24</f>
        <v>4</v>
      </c>
      <c r="D781" s="85">
        <f>'Marks per Question (fill in)'!K219</f>
        <v>1</v>
      </c>
      <c r="E781" s="92">
        <f>Table246303677[[#This Row],[Mark]]</f>
        <v>1</v>
      </c>
      <c r="F781" s="87"/>
      <c r="G781" s="87" t="s">
        <v>89</v>
      </c>
      <c r="H781" s="87"/>
      <c r="I781" s="85">
        <f>'Class Analysis'!G24</f>
        <v>4</v>
      </c>
      <c r="J781" s="85">
        <f>'Marks per Question (fill in)'!P219</f>
        <v>1</v>
      </c>
      <c r="K781" s="92">
        <f>Table246303678[[#This Row],[Mark]]</f>
        <v>1</v>
      </c>
      <c r="L781" s="87"/>
    </row>
    <row r="782" spans="1:12" ht="18" customHeight="1" x14ac:dyDescent="0.5">
      <c r="A782" s="87" t="s">
        <v>90</v>
      </c>
      <c r="B782" s="87"/>
      <c r="C782" s="85">
        <f>'Class Analysis'!G25</f>
        <v>3</v>
      </c>
      <c r="D782" s="85">
        <f>'Marks per Question (fill in)'!K220</f>
        <v>3</v>
      </c>
      <c r="E782" s="92">
        <f>Table246303677[[#This Row],[Mark]]</f>
        <v>3</v>
      </c>
      <c r="F782" s="87"/>
      <c r="G782" s="87" t="s">
        <v>90</v>
      </c>
      <c r="H782" s="87"/>
      <c r="I782" s="85">
        <f>'Class Analysis'!G25</f>
        <v>3</v>
      </c>
      <c r="J782" s="85">
        <f>'Marks per Question (fill in)'!P220</f>
        <v>0</v>
      </c>
      <c r="K782" s="92">
        <f>Table246303678[[#This Row],[Mark]]</f>
        <v>0</v>
      </c>
      <c r="L782" s="87"/>
    </row>
    <row r="783" spans="1:12" ht="18" customHeight="1" x14ac:dyDescent="0.5">
      <c r="A783" s="87" t="s">
        <v>63</v>
      </c>
      <c r="B783" s="87" t="s">
        <v>91</v>
      </c>
      <c r="C783" s="85">
        <f>'Class Analysis'!G26</f>
        <v>4</v>
      </c>
      <c r="D783" s="85">
        <f>'Marks per Question (fill in)'!K221</f>
        <v>2</v>
      </c>
      <c r="E783" s="92">
        <f>Table246303677[[#This Row],[Mark]]</f>
        <v>2</v>
      </c>
      <c r="F783" s="87"/>
      <c r="G783" s="87" t="s">
        <v>63</v>
      </c>
      <c r="H783" s="87" t="s">
        <v>91</v>
      </c>
      <c r="I783" s="85">
        <f>'Class Analysis'!G26</f>
        <v>4</v>
      </c>
      <c r="J783" s="85">
        <f>'Marks per Question (fill in)'!P221</f>
        <v>0</v>
      </c>
      <c r="K783" s="92">
        <f>Table246303678[[#This Row],[Mark]]</f>
        <v>0</v>
      </c>
      <c r="L783" s="87"/>
    </row>
    <row r="784" spans="1:12" ht="18" customHeight="1" x14ac:dyDescent="0.5">
      <c r="A784" s="87" t="s">
        <v>92</v>
      </c>
      <c r="B784" s="87" t="s">
        <v>93</v>
      </c>
      <c r="C784" s="85">
        <f>'Class Analysis'!G27</f>
        <v>4</v>
      </c>
      <c r="D784" s="85">
        <f>'Marks per Question (fill in)'!K222</f>
        <v>1</v>
      </c>
      <c r="E784" s="92">
        <f>Table246303677[[#This Row],[Mark]]</f>
        <v>1</v>
      </c>
      <c r="F784" s="87"/>
      <c r="G784" s="87" t="s">
        <v>92</v>
      </c>
      <c r="H784" s="87" t="s">
        <v>93</v>
      </c>
      <c r="I784" s="85">
        <f>'Class Analysis'!G27</f>
        <v>4</v>
      </c>
      <c r="J784" s="85">
        <f>'Marks per Question (fill in)'!P222</f>
        <v>2</v>
      </c>
      <c r="K784" s="92">
        <f>Table246303678[[#This Row],[Mark]]</f>
        <v>2</v>
      </c>
      <c r="L784" s="87"/>
    </row>
    <row r="785" spans="1:12" ht="18" customHeight="1" x14ac:dyDescent="0.5">
      <c r="A785" s="87" t="s">
        <v>64</v>
      </c>
      <c r="B785" s="87" t="s">
        <v>94</v>
      </c>
      <c r="C785" s="85">
        <f>'Class Analysis'!G28</f>
        <v>5</v>
      </c>
      <c r="D785" s="85">
        <f>'Marks per Question (fill in)'!K223</f>
        <v>2</v>
      </c>
      <c r="E785" s="92">
        <f>Table246303677[[#This Row],[Mark]]</f>
        <v>2</v>
      </c>
      <c r="F785" s="87"/>
      <c r="G785" s="87" t="s">
        <v>64</v>
      </c>
      <c r="H785" s="87" t="s">
        <v>94</v>
      </c>
      <c r="I785" s="85">
        <f>'Class Analysis'!G28</f>
        <v>5</v>
      </c>
      <c r="J785" s="85">
        <f>'Marks per Question (fill in)'!P223</f>
        <v>0</v>
      </c>
      <c r="K785" s="92">
        <f>Table246303678[[#This Row],[Mark]]</f>
        <v>0</v>
      </c>
      <c r="L785" s="87"/>
    </row>
    <row r="786" spans="1:12" ht="18" customHeight="1" x14ac:dyDescent="0.5">
      <c r="A786" s="87" t="s">
        <v>95</v>
      </c>
      <c r="B786" s="87"/>
      <c r="C786" s="85">
        <f>'Class Analysis'!G29</f>
        <v>4</v>
      </c>
      <c r="D786" s="85">
        <f>'Marks per Question (fill in)'!K224</f>
        <v>0</v>
      </c>
      <c r="E786" s="92">
        <f>Table246303677[[#This Row],[Mark]]</f>
        <v>0</v>
      </c>
      <c r="F786" s="87"/>
      <c r="G786" s="87" t="s">
        <v>95</v>
      </c>
      <c r="H786" s="87"/>
      <c r="I786" s="85">
        <f>'Class Analysis'!G29</f>
        <v>4</v>
      </c>
      <c r="J786" s="85">
        <f>'Marks per Question (fill in)'!P224</f>
        <v>1</v>
      </c>
      <c r="K786" s="92">
        <f>Table246303678[[#This Row],[Mark]]</f>
        <v>1</v>
      </c>
      <c r="L786" s="87"/>
    </row>
    <row r="787" spans="1:12" ht="18" customHeight="1" x14ac:dyDescent="0.5">
      <c r="A787" s="87" t="s">
        <v>96</v>
      </c>
      <c r="B787" s="87" t="s">
        <v>97</v>
      </c>
      <c r="C787" s="85">
        <f>'Class Analysis'!G30</f>
        <v>4</v>
      </c>
      <c r="D787" s="85">
        <f>'Marks per Question (fill in)'!K225</f>
        <v>3</v>
      </c>
      <c r="E787" s="92">
        <f>Table246303677[[#This Row],[Mark]]</f>
        <v>3</v>
      </c>
      <c r="F787" s="87"/>
      <c r="G787" s="87" t="s">
        <v>96</v>
      </c>
      <c r="H787" s="87" t="s">
        <v>97</v>
      </c>
      <c r="I787" s="85">
        <f>'Class Analysis'!G30</f>
        <v>4</v>
      </c>
      <c r="J787" s="85">
        <f>'Marks per Question (fill in)'!P225</f>
        <v>1</v>
      </c>
      <c r="K787" s="92">
        <f>Table246303678[[#This Row],[Mark]]</f>
        <v>1</v>
      </c>
      <c r="L787" s="87"/>
    </row>
    <row r="788" spans="1:12" s="81" customFormat="1" ht="8" customHeight="1" x14ac:dyDescent="0.35">
      <c r="C788" s="82"/>
      <c r="D788" s="82"/>
    </row>
    <row r="789" spans="1:12" s="81" customFormat="1" ht="18" customHeight="1" x14ac:dyDescent="0.35">
      <c r="B789" s="114" t="s">
        <v>62</v>
      </c>
      <c r="C789" s="113" t="e" vm="1">
        <v>#VALUE!</v>
      </c>
      <c r="D789" s="113"/>
      <c r="E789" s="82"/>
      <c r="H789" s="114" t="s">
        <v>62</v>
      </c>
      <c r="I789" s="113" t="e" vm="1">
        <v>#VALUE!</v>
      </c>
      <c r="J789" s="113"/>
    </row>
    <row r="790" spans="1:12" s="81" customFormat="1" ht="18" customHeight="1" x14ac:dyDescent="0.35">
      <c r="A790" s="82"/>
      <c r="B790" s="114"/>
      <c r="C790" s="113"/>
      <c r="D790" s="113"/>
      <c r="E790" s="82"/>
      <c r="H790" s="114"/>
      <c r="I790" s="113"/>
      <c r="J790" s="113"/>
    </row>
    <row r="791" spans="1:12" s="81" customFormat="1" ht="18" customHeight="1" x14ac:dyDescent="0.35">
      <c r="B791" s="114"/>
      <c r="C791" s="113"/>
      <c r="D791" s="113"/>
      <c r="E791" s="82"/>
      <c r="H791" s="114"/>
      <c r="I791" s="113"/>
      <c r="J791" s="113"/>
    </row>
    <row r="792" spans="1:12" s="81" customFormat="1" ht="18" customHeight="1" x14ac:dyDescent="0.35">
      <c r="B792" s="114"/>
      <c r="C792" s="113"/>
      <c r="D792" s="113"/>
      <c r="E792" s="82"/>
      <c r="H792" s="114"/>
      <c r="I792" s="113"/>
      <c r="J792" s="113"/>
    </row>
    <row r="793" spans="1:12" s="81" customFormat="1" ht="18" customHeight="1" x14ac:dyDescent="0.35">
      <c r="B793" s="89"/>
      <c r="C793" s="82"/>
      <c r="D793" s="82"/>
      <c r="E793" s="82"/>
      <c r="H793" s="89"/>
      <c r="I793" s="82"/>
      <c r="J793" s="82"/>
    </row>
    <row r="794" spans="1:12" s="81" customFormat="1" ht="18" customHeight="1" x14ac:dyDescent="0.35">
      <c r="B794" s="89"/>
      <c r="C794" s="82"/>
      <c r="D794" s="82"/>
      <c r="E794" s="82"/>
      <c r="H794" s="89"/>
      <c r="I794" s="82"/>
      <c r="J794" s="82"/>
    </row>
    <row r="795" spans="1:12" s="81" customFormat="1" ht="18" customHeight="1" x14ac:dyDescent="0.35">
      <c r="B795" s="89"/>
      <c r="C795" s="82"/>
      <c r="D795" s="82"/>
      <c r="E795" s="82"/>
      <c r="H795" s="89"/>
      <c r="I795" s="82"/>
      <c r="J795" s="82"/>
    </row>
    <row r="796" spans="1:12" s="81" customFormat="1" ht="18" customHeight="1" x14ac:dyDescent="0.35">
      <c r="B796" s="89"/>
      <c r="C796" s="82"/>
      <c r="D796" s="82"/>
      <c r="E796" s="82"/>
      <c r="H796" s="89"/>
      <c r="I796" s="82"/>
      <c r="J796" s="82"/>
    </row>
    <row r="797" spans="1:12" s="81" customFormat="1" ht="18" customHeight="1" x14ac:dyDescent="0.35">
      <c r="B797" s="89"/>
      <c r="C797" s="82"/>
      <c r="D797" s="82"/>
      <c r="E797" s="82"/>
      <c r="H797" s="89"/>
      <c r="I797" s="82"/>
      <c r="J797" s="82"/>
    </row>
    <row r="798" spans="1:12" s="81" customFormat="1" ht="18" customHeight="1" x14ac:dyDescent="0.35">
      <c r="B798" s="89"/>
      <c r="C798" s="82"/>
      <c r="D798" s="82"/>
      <c r="E798" s="82"/>
      <c r="H798" s="89"/>
      <c r="I798" s="82"/>
      <c r="J798" s="82"/>
    </row>
    <row r="799" spans="1:12" s="81" customFormat="1" ht="18" customHeight="1" x14ac:dyDescent="0.35">
      <c r="C799" s="82"/>
      <c r="D799" s="82"/>
    </row>
    <row r="800" spans="1:12" s="81" customFormat="1" ht="18" customHeight="1" x14ac:dyDescent="0.35">
      <c r="C800" s="82"/>
      <c r="D800" s="82"/>
    </row>
    <row r="801" spans="1:12" s="81" customFormat="1" ht="8" customHeight="1" x14ac:dyDescent="0.35">
      <c r="C801" s="82"/>
      <c r="D801" s="82"/>
    </row>
    <row r="802" spans="1:12" ht="18" customHeight="1" x14ac:dyDescent="0.35">
      <c r="A802" s="86" t="str">
        <f>'Register (fill in)'!B41</f>
        <v>Student AM</v>
      </c>
      <c r="C802" s="88"/>
      <c r="D802" s="88"/>
      <c r="E802" s="87" t="s">
        <v>6</v>
      </c>
      <c r="F802" s="87">
        <f>'Class Analysis'!AT5</f>
        <v>37</v>
      </c>
      <c r="G802" s="86" t="str">
        <f>'Register (fill in)'!B42</f>
        <v>Student AN</v>
      </c>
      <c r="K802" s="87" t="s">
        <v>6</v>
      </c>
      <c r="L802" s="87">
        <f>'Class Analysis'!AU5</f>
        <v>46</v>
      </c>
    </row>
    <row r="803" spans="1:12" ht="18" customHeight="1" x14ac:dyDescent="0.35">
      <c r="A803" s="91" t="s">
        <v>65</v>
      </c>
      <c r="C803" s="88"/>
      <c r="D803" s="88"/>
      <c r="E803" s="87" t="s">
        <v>5</v>
      </c>
      <c r="F803" s="87">
        <f>'Class Analysis'!AT4</f>
        <v>5</v>
      </c>
      <c r="G803" s="91" t="s">
        <v>65</v>
      </c>
      <c r="K803" s="87" t="s">
        <v>5</v>
      </c>
      <c r="L803" s="87">
        <f>'Class Analysis'!AU4</f>
        <v>6</v>
      </c>
    </row>
    <row r="804" spans="1:12" ht="8" customHeight="1" x14ac:dyDescent="0.35">
      <c r="I804" s="89"/>
      <c r="J804" s="89"/>
    </row>
    <row r="805" spans="1:12" ht="18" customHeight="1" x14ac:dyDescent="0.35">
      <c r="A805" s="83" t="s">
        <v>3</v>
      </c>
      <c r="B805" s="83" t="s">
        <v>4</v>
      </c>
      <c r="C805" s="84" t="s">
        <v>23</v>
      </c>
      <c r="D805" s="84" t="s">
        <v>6</v>
      </c>
      <c r="E805" s="83" t="s">
        <v>21</v>
      </c>
      <c r="F805" s="83" t="s">
        <v>22</v>
      </c>
      <c r="G805" s="83" t="s">
        <v>3</v>
      </c>
      <c r="H805" s="83" t="s">
        <v>4</v>
      </c>
      <c r="I805" s="84" t="s">
        <v>23</v>
      </c>
      <c r="J805" s="84" t="s">
        <v>6</v>
      </c>
      <c r="K805" s="83" t="s">
        <v>21</v>
      </c>
      <c r="L805" s="83" t="s">
        <v>22</v>
      </c>
    </row>
    <row r="806" spans="1:12" ht="18" customHeight="1" x14ac:dyDescent="0.5">
      <c r="A806" s="87" t="s">
        <v>67</v>
      </c>
      <c r="B806" s="87"/>
      <c r="C806" s="85">
        <f>'Class Analysis'!G7</f>
        <v>3</v>
      </c>
      <c r="D806" s="85">
        <f>'Marks per Question (fill in)'!U202</f>
        <v>1</v>
      </c>
      <c r="E806" s="92">
        <f>Table246303679[[#This Row],[Mark]]</f>
        <v>1</v>
      </c>
      <c r="F806" s="87"/>
      <c r="G806" s="87" t="s">
        <v>67</v>
      </c>
      <c r="H806" s="87"/>
      <c r="I806" s="85">
        <f>'Class Analysis'!G7</f>
        <v>3</v>
      </c>
      <c r="J806" s="85">
        <f>'Marks per Question (fill in)'!Z202</f>
        <v>2</v>
      </c>
      <c r="K806" s="92">
        <f>Table246303680[[#This Row],[Mark]]</f>
        <v>2</v>
      </c>
      <c r="L806" s="87"/>
    </row>
    <row r="807" spans="1:12" ht="18" customHeight="1" x14ac:dyDescent="0.5">
      <c r="A807" s="87" t="s">
        <v>68</v>
      </c>
      <c r="B807" s="87" t="s">
        <v>69</v>
      </c>
      <c r="C807" s="85">
        <f>'Class Analysis'!G8</f>
        <v>4</v>
      </c>
      <c r="D807" s="85">
        <f>'Marks per Question (fill in)'!U203</f>
        <v>1</v>
      </c>
      <c r="E807" s="92">
        <f>Table246303679[[#This Row],[Mark]]</f>
        <v>1</v>
      </c>
      <c r="F807" s="87"/>
      <c r="G807" s="87" t="s">
        <v>68</v>
      </c>
      <c r="H807" s="87" t="s">
        <v>69</v>
      </c>
      <c r="I807" s="85">
        <f>'Class Analysis'!G8</f>
        <v>4</v>
      </c>
      <c r="J807" s="85">
        <f>'Marks per Question (fill in)'!Z203</f>
        <v>2</v>
      </c>
      <c r="K807" s="92">
        <f>Table246303680[[#This Row],[Mark]]</f>
        <v>2</v>
      </c>
      <c r="L807" s="87"/>
    </row>
    <row r="808" spans="1:12" ht="18" customHeight="1" x14ac:dyDescent="0.5">
      <c r="A808" s="87" t="s">
        <v>70</v>
      </c>
      <c r="B808" s="87" t="s">
        <v>71</v>
      </c>
      <c r="C808" s="85">
        <f>'Class Analysis'!G9</f>
        <v>3</v>
      </c>
      <c r="D808" s="85">
        <f>'Marks per Question (fill in)'!U204</f>
        <v>1</v>
      </c>
      <c r="E808" s="92">
        <f>Table246303679[[#This Row],[Mark]]</f>
        <v>1</v>
      </c>
      <c r="F808" s="87"/>
      <c r="G808" s="87" t="s">
        <v>70</v>
      </c>
      <c r="H808" s="87" t="s">
        <v>71</v>
      </c>
      <c r="I808" s="85">
        <f>'Class Analysis'!G9</f>
        <v>3</v>
      </c>
      <c r="J808" s="85">
        <f>'Marks per Question (fill in)'!Z204</f>
        <v>2</v>
      </c>
      <c r="K808" s="92">
        <f>Table246303680[[#This Row],[Mark]]</f>
        <v>2</v>
      </c>
      <c r="L808" s="87"/>
    </row>
    <row r="809" spans="1:12" ht="18" customHeight="1" x14ac:dyDescent="0.5">
      <c r="A809" s="87" t="s">
        <v>72</v>
      </c>
      <c r="B809" s="87" t="s">
        <v>73</v>
      </c>
      <c r="C809" s="85">
        <f>'Class Analysis'!G10</f>
        <v>4</v>
      </c>
      <c r="D809" s="85">
        <f>'Marks per Question (fill in)'!U205</f>
        <v>0</v>
      </c>
      <c r="E809" s="92">
        <f>Table246303679[[#This Row],[Mark]]</f>
        <v>0</v>
      </c>
      <c r="F809" s="87"/>
      <c r="G809" s="87" t="s">
        <v>72</v>
      </c>
      <c r="H809" s="87" t="s">
        <v>73</v>
      </c>
      <c r="I809" s="85">
        <f>'Class Analysis'!G10</f>
        <v>4</v>
      </c>
      <c r="J809" s="85">
        <f>'Marks per Question (fill in)'!Z205</f>
        <v>2</v>
      </c>
      <c r="K809" s="92">
        <f>Table246303680[[#This Row],[Mark]]</f>
        <v>2</v>
      </c>
      <c r="L809" s="87"/>
    </row>
    <row r="810" spans="1:12" ht="18" customHeight="1" x14ac:dyDescent="0.5">
      <c r="A810" s="87" t="s">
        <v>74</v>
      </c>
      <c r="B810" s="87"/>
      <c r="C810" s="85">
        <f>'Class Analysis'!G11</f>
        <v>4</v>
      </c>
      <c r="D810" s="85">
        <f>'Marks per Question (fill in)'!U206</f>
        <v>3</v>
      </c>
      <c r="E810" s="92">
        <f>Table246303679[[#This Row],[Mark]]</f>
        <v>3</v>
      </c>
      <c r="F810" s="87"/>
      <c r="G810" s="87" t="s">
        <v>74</v>
      </c>
      <c r="H810" s="87"/>
      <c r="I810" s="85">
        <f>'Class Analysis'!G11</f>
        <v>4</v>
      </c>
      <c r="J810" s="85">
        <f>'Marks per Question (fill in)'!Z206</f>
        <v>3</v>
      </c>
      <c r="K810" s="92">
        <f>Table246303680[[#This Row],[Mark]]</f>
        <v>3</v>
      </c>
      <c r="L810" s="87"/>
    </row>
    <row r="811" spans="1:12" ht="18" customHeight="1" x14ac:dyDescent="0.5">
      <c r="A811" s="87" t="s">
        <v>75</v>
      </c>
      <c r="B811" s="87"/>
      <c r="C811" s="85">
        <f>'Class Analysis'!G12</f>
        <v>2</v>
      </c>
      <c r="D811" s="85">
        <f>'Marks per Question (fill in)'!U207</f>
        <v>2</v>
      </c>
      <c r="E811" s="92">
        <f>Table246303679[[#This Row],[Mark]]</f>
        <v>2</v>
      </c>
      <c r="F811" s="87"/>
      <c r="G811" s="87" t="s">
        <v>75</v>
      </c>
      <c r="H811" s="87"/>
      <c r="I811" s="85">
        <f>'Class Analysis'!G12</f>
        <v>2</v>
      </c>
      <c r="J811" s="85">
        <f>'Marks per Question (fill in)'!Z207</f>
        <v>2</v>
      </c>
      <c r="K811" s="92">
        <f>Table246303680[[#This Row],[Mark]]</f>
        <v>2</v>
      </c>
      <c r="L811" s="87"/>
    </row>
    <row r="812" spans="1:12" ht="18" customHeight="1" x14ac:dyDescent="0.5">
      <c r="A812" s="87" t="s">
        <v>61</v>
      </c>
      <c r="B812" s="87"/>
      <c r="C812" s="85">
        <f>'Class Analysis'!G13</f>
        <v>4</v>
      </c>
      <c r="D812" s="85">
        <f>'Marks per Question (fill in)'!U208</f>
        <v>1</v>
      </c>
      <c r="E812" s="92">
        <f>Table246303679[[#This Row],[Mark]]</f>
        <v>1</v>
      </c>
      <c r="F812" s="87"/>
      <c r="G812" s="87" t="s">
        <v>61</v>
      </c>
      <c r="H812" s="87"/>
      <c r="I812" s="85">
        <f>'Class Analysis'!G13</f>
        <v>4</v>
      </c>
      <c r="J812" s="85">
        <f>'Marks per Question (fill in)'!Z208</f>
        <v>1</v>
      </c>
      <c r="K812" s="92">
        <f>Table246303680[[#This Row],[Mark]]</f>
        <v>1</v>
      </c>
      <c r="L812" s="87"/>
    </row>
    <row r="813" spans="1:12" ht="18" customHeight="1" x14ac:dyDescent="0.5">
      <c r="A813" s="87" t="s">
        <v>76</v>
      </c>
      <c r="B813" s="87" t="s">
        <v>77</v>
      </c>
      <c r="C813" s="85">
        <f>'Class Analysis'!G14</f>
        <v>5</v>
      </c>
      <c r="D813" s="85">
        <f>'Marks per Question (fill in)'!U209</f>
        <v>2</v>
      </c>
      <c r="E813" s="92">
        <f>Table246303679[[#This Row],[Mark]]</f>
        <v>2</v>
      </c>
      <c r="F813" s="87"/>
      <c r="G813" s="87" t="s">
        <v>76</v>
      </c>
      <c r="H813" s="87" t="s">
        <v>77</v>
      </c>
      <c r="I813" s="85">
        <f>'Class Analysis'!G14</f>
        <v>5</v>
      </c>
      <c r="J813" s="85">
        <f>'Marks per Question (fill in)'!Z209</f>
        <v>2</v>
      </c>
      <c r="K813" s="92">
        <f>Table246303680[[#This Row],[Mark]]</f>
        <v>2</v>
      </c>
      <c r="L813" s="87"/>
    </row>
    <row r="814" spans="1:12" ht="18" customHeight="1" x14ac:dyDescent="0.5">
      <c r="A814" s="87" t="s">
        <v>77</v>
      </c>
      <c r="B814" s="87" t="s">
        <v>78</v>
      </c>
      <c r="C814" s="85">
        <f>'Class Analysis'!G15</f>
        <v>5</v>
      </c>
      <c r="D814" s="85">
        <f>'Marks per Question (fill in)'!U210</f>
        <v>1</v>
      </c>
      <c r="E814" s="92">
        <f>Table246303679[[#This Row],[Mark]]</f>
        <v>1</v>
      </c>
      <c r="F814" s="87"/>
      <c r="G814" s="87" t="s">
        <v>77</v>
      </c>
      <c r="H814" s="87" t="s">
        <v>78</v>
      </c>
      <c r="I814" s="85">
        <f>'Class Analysis'!G15</f>
        <v>5</v>
      </c>
      <c r="J814" s="85">
        <f>'Marks per Question (fill in)'!Z210</f>
        <v>1</v>
      </c>
      <c r="K814" s="92">
        <f>Table246303680[[#This Row],[Mark]]</f>
        <v>1</v>
      </c>
      <c r="L814" s="87"/>
    </row>
    <row r="815" spans="1:12" ht="18" customHeight="1" x14ac:dyDescent="0.5">
      <c r="A815" s="87" t="s">
        <v>79</v>
      </c>
      <c r="B815" s="87"/>
      <c r="C815" s="85">
        <f>'Class Analysis'!G16</f>
        <v>3</v>
      </c>
      <c r="D815" s="85">
        <f>'Marks per Question (fill in)'!U211</f>
        <v>1</v>
      </c>
      <c r="E815" s="92">
        <f>Table246303679[[#This Row],[Mark]]</f>
        <v>1</v>
      </c>
      <c r="F815" s="87"/>
      <c r="G815" s="87" t="s">
        <v>79</v>
      </c>
      <c r="H815" s="87"/>
      <c r="I815" s="85">
        <f>'Class Analysis'!G16</f>
        <v>3</v>
      </c>
      <c r="J815" s="85">
        <f>'Marks per Question (fill in)'!Z211</f>
        <v>1</v>
      </c>
      <c r="K815" s="92">
        <f>Table246303680[[#This Row],[Mark]]</f>
        <v>1</v>
      </c>
      <c r="L815" s="87"/>
    </row>
    <row r="816" spans="1:12" ht="18" customHeight="1" x14ac:dyDescent="0.5">
      <c r="A816" s="87" t="s">
        <v>80</v>
      </c>
      <c r="B816" s="87" t="s">
        <v>81</v>
      </c>
      <c r="C816" s="85">
        <f>'Class Analysis'!G17</f>
        <v>7</v>
      </c>
      <c r="D816" s="85">
        <f>'Marks per Question (fill in)'!U212</f>
        <v>2</v>
      </c>
      <c r="E816" s="92">
        <f>Table246303679[[#This Row],[Mark]]</f>
        <v>2</v>
      </c>
      <c r="F816" s="87"/>
      <c r="G816" s="87" t="s">
        <v>80</v>
      </c>
      <c r="H816" s="87" t="s">
        <v>81</v>
      </c>
      <c r="I816" s="85">
        <f>'Class Analysis'!G17</f>
        <v>7</v>
      </c>
      <c r="J816" s="85">
        <f>'Marks per Question (fill in)'!Z212</f>
        <v>1</v>
      </c>
      <c r="K816" s="92">
        <f>Table246303680[[#This Row],[Mark]]</f>
        <v>1</v>
      </c>
      <c r="L816" s="87"/>
    </row>
    <row r="817" spans="1:12" ht="18" customHeight="1" x14ac:dyDescent="0.5">
      <c r="A817" s="87" t="s">
        <v>82</v>
      </c>
      <c r="B817" s="87" t="s">
        <v>83</v>
      </c>
      <c r="C817" s="85">
        <f>'Class Analysis'!G18</f>
        <v>6</v>
      </c>
      <c r="D817" s="85">
        <f>'Marks per Question (fill in)'!U213</f>
        <v>1</v>
      </c>
      <c r="E817" s="92">
        <f>Table246303679[[#This Row],[Mark]]</f>
        <v>1</v>
      </c>
      <c r="F817" s="87"/>
      <c r="G817" s="87" t="s">
        <v>82</v>
      </c>
      <c r="H817" s="87" t="s">
        <v>83</v>
      </c>
      <c r="I817" s="85">
        <f>'Class Analysis'!G18</f>
        <v>6</v>
      </c>
      <c r="J817" s="85">
        <f>'Marks per Question (fill in)'!Z213</f>
        <v>3</v>
      </c>
      <c r="K817" s="92">
        <f>Table246303680[[#This Row],[Mark]]</f>
        <v>3</v>
      </c>
      <c r="L817" s="87"/>
    </row>
    <row r="818" spans="1:12" ht="18" customHeight="1" x14ac:dyDescent="0.5">
      <c r="A818" s="87" t="s">
        <v>84</v>
      </c>
      <c r="B818" s="87"/>
      <c r="C818" s="85">
        <f>'Class Analysis'!G19</f>
        <v>3</v>
      </c>
      <c r="D818" s="85">
        <f>'Marks per Question (fill in)'!U214</f>
        <v>0</v>
      </c>
      <c r="E818" s="92">
        <f>Table246303679[[#This Row],[Mark]]</f>
        <v>0</v>
      </c>
      <c r="F818" s="87"/>
      <c r="G818" s="87" t="s">
        <v>84</v>
      </c>
      <c r="H818" s="87"/>
      <c r="I818" s="85">
        <f>'Class Analysis'!G19</f>
        <v>3</v>
      </c>
      <c r="J818" s="85">
        <f>'Marks per Question (fill in)'!Z214</f>
        <v>3</v>
      </c>
      <c r="K818" s="92">
        <f>Table246303680[[#This Row],[Mark]]</f>
        <v>3</v>
      </c>
      <c r="L818" s="87"/>
    </row>
    <row r="819" spans="1:12" ht="18" customHeight="1" x14ac:dyDescent="0.5">
      <c r="A819" s="87" t="s">
        <v>98</v>
      </c>
      <c r="B819" s="87"/>
      <c r="C819" s="85">
        <f>'Class Analysis'!G20</f>
        <v>5</v>
      </c>
      <c r="D819" s="85">
        <f>'Marks per Question (fill in)'!U215</f>
        <v>3</v>
      </c>
      <c r="E819" s="92">
        <f>Table246303679[[#This Row],[Mark]]</f>
        <v>3</v>
      </c>
      <c r="F819" s="87"/>
      <c r="G819" s="87" t="s">
        <v>98</v>
      </c>
      <c r="H819" s="87"/>
      <c r="I819" s="85">
        <f>'Class Analysis'!G20</f>
        <v>5</v>
      </c>
      <c r="J819" s="85">
        <f>'Marks per Question (fill in)'!Z215</f>
        <v>3</v>
      </c>
      <c r="K819" s="92">
        <f>Table246303680[[#This Row],[Mark]]</f>
        <v>3</v>
      </c>
      <c r="L819" s="87"/>
    </row>
    <row r="820" spans="1:12" ht="18" customHeight="1" x14ac:dyDescent="0.5">
      <c r="A820" s="87" t="s">
        <v>86</v>
      </c>
      <c r="B820" s="87"/>
      <c r="C820" s="85">
        <f>'Class Analysis'!G21</f>
        <v>5</v>
      </c>
      <c r="D820" s="85">
        <f>'Marks per Question (fill in)'!U216</f>
        <v>2</v>
      </c>
      <c r="E820" s="92">
        <f>Table246303679[[#This Row],[Mark]]</f>
        <v>2</v>
      </c>
      <c r="F820" s="87"/>
      <c r="G820" s="87" t="s">
        <v>86</v>
      </c>
      <c r="H820" s="87"/>
      <c r="I820" s="85">
        <f>'Class Analysis'!G21</f>
        <v>5</v>
      </c>
      <c r="J820" s="85">
        <f>'Marks per Question (fill in)'!Z216</f>
        <v>1</v>
      </c>
      <c r="K820" s="92">
        <f>Table246303680[[#This Row],[Mark]]</f>
        <v>1</v>
      </c>
      <c r="L820" s="87"/>
    </row>
    <row r="821" spans="1:12" ht="18" customHeight="1" x14ac:dyDescent="0.5">
      <c r="A821" s="87" t="s">
        <v>87</v>
      </c>
      <c r="B821" s="87"/>
      <c r="C821" s="85">
        <f>'Class Analysis'!G22</f>
        <v>6</v>
      </c>
      <c r="D821" s="85">
        <f>'Marks per Question (fill in)'!U217</f>
        <v>3</v>
      </c>
      <c r="E821" s="92">
        <f>Table246303679[[#This Row],[Mark]]</f>
        <v>3</v>
      </c>
      <c r="F821" s="87"/>
      <c r="G821" s="87" t="s">
        <v>87</v>
      </c>
      <c r="H821" s="87"/>
      <c r="I821" s="85">
        <f>'Class Analysis'!G22</f>
        <v>6</v>
      </c>
      <c r="J821" s="85">
        <f>'Marks per Question (fill in)'!Z217</f>
        <v>1</v>
      </c>
      <c r="K821" s="92">
        <f>Table246303680[[#This Row],[Mark]]</f>
        <v>1</v>
      </c>
      <c r="L821" s="87"/>
    </row>
    <row r="822" spans="1:12" ht="18" customHeight="1" x14ac:dyDescent="0.5">
      <c r="A822" s="87" t="s">
        <v>88</v>
      </c>
      <c r="B822" s="87"/>
      <c r="C822" s="85">
        <f>'Class Analysis'!G23</f>
        <v>3</v>
      </c>
      <c r="D822" s="85">
        <f>'Marks per Question (fill in)'!U218</f>
        <v>3</v>
      </c>
      <c r="E822" s="92">
        <f>Table246303679[[#This Row],[Mark]]</f>
        <v>3</v>
      </c>
      <c r="F822" s="87"/>
      <c r="G822" s="87" t="s">
        <v>88</v>
      </c>
      <c r="H822" s="87"/>
      <c r="I822" s="85">
        <f>'Class Analysis'!G23</f>
        <v>3</v>
      </c>
      <c r="J822" s="85">
        <f>'Marks per Question (fill in)'!Z218</f>
        <v>3</v>
      </c>
      <c r="K822" s="92">
        <f>Table246303680[[#This Row],[Mark]]</f>
        <v>3</v>
      </c>
      <c r="L822" s="87"/>
    </row>
    <row r="823" spans="1:12" ht="18" customHeight="1" x14ac:dyDescent="0.5">
      <c r="A823" s="87" t="s">
        <v>89</v>
      </c>
      <c r="B823" s="87"/>
      <c r="C823" s="85">
        <f>'Class Analysis'!G24</f>
        <v>4</v>
      </c>
      <c r="D823" s="85">
        <f>'Marks per Question (fill in)'!U219</f>
        <v>3</v>
      </c>
      <c r="E823" s="92">
        <f>Table246303679[[#This Row],[Mark]]</f>
        <v>3</v>
      </c>
      <c r="F823" s="87"/>
      <c r="G823" s="87" t="s">
        <v>89</v>
      </c>
      <c r="H823" s="87"/>
      <c r="I823" s="85">
        <f>'Class Analysis'!G24</f>
        <v>4</v>
      </c>
      <c r="J823" s="85">
        <f>'Marks per Question (fill in)'!Z219</f>
        <v>2</v>
      </c>
      <c r="K823" s="92">
        <f>Table246303680[[#This Row],[Mark]]</f>
        <v>2</v>
      </c>
      <c r="L823" s="87"/>
    </row>
    <row r="824" spans="1:12" ht="18" customHeight="1" x14ac:dyDescent="0.5">
      <c r="A824" s="87" t="s">
        <v>90</v>
      </c>
      <c r="B824" s="87"/>
      <c r="C824" s="85">
        <f>'Class Analysis'!G25</f>
        <v>3</v>
      </c>
      <c r="D824" s="85">
        <f>'Marks per Question (fill in)'!U220</f>
        <v>2</v>
      </c>
      <c r="E824" s="92">
        <f>Table246303679[[#This Row],[Mark]]</f>
        <v>2</v>
      </c>
      <c r="F824" s="87"/>
      <c r="G824" s="87" t="s">
        <v>90</v>
      </c>
      <c r="H824" s="87"/>
      <c r="I824" s="85">
        <f>'Class Analysis'!G25</f>
        <v>3</v>
      </c>
      <c r="J824" s="85">
        <f>'Marks per Question (fill in)'!Z220</f>
        <v>2</v>
      </c>
      <c r="K824" s="92">
        <f>Table246303680[[#This Row],[Mark]]</f>
        <v>2</v>
      </c>
      <c r="L824" s="87"/>
    </row>
    <row r="825" spans="1:12" ht="18" customHeight="1" x14ac:dyDescent="0.5">
      <c r="A825" s="87" t="s">
        <v>63</v>
      </c>
      <c r="B825" s="87" t="s">
        <v>91</v>
      </c>
      <c r="C825" s="85">
        <f>'Class Analysis'!G26</f>
        <v>4</v>
      </c>
      <c r="D825" s="85">
        <f>'Marks per Question (fill in)'!U221</f>
        <v>0</v>
      </c>
      <c r="E825" s="92">
        <f>Table246303679[[#This Row],[Mark]]</f>
        <v>0</v>
      </c>
      <c r="F825" s="87"/>
      <c r="G825" s="87" t="s">
        <v>63</v>
      </c>
      <c r="H825" s="87" t="s">
        <v>91</v>
      </c>
      <c r="I825" s="85">
        <f>'Class Analysis'!G26</f>
        <v>4</v>
      </c>
      <c r="J825" s="85">
        <f>'Marks per Question (fill in)'!Z221</f>
        <v>3</v>
      </c>
      <c r="K825" s="92">
        <f>Table246303680[[#This Row],[Mark]]</f>
        <v>3</v>
      </c>
      <c r="L825" s="87"/>
    </row>
    <row r="826" spans="1:12" ht="18" customHeight="1" x14ac:dyDescent="0.5">
      <c r="A826" s="87" t="s">
        <v>92</v>
      </c>
      <c r="B826" s="87" t="s">
        <v>93</v>
      </c>
      <c r="C826" s="85">
        <f>'Class Analysis'!G27</f>
        <v>4</v>
      </c>
      <c r="D826" s="85">
        <f>'Marks per Question (fill in)'!U222</f>
        <v>0</v>
      </c>
      <c r="E826" s="92">
        <f>Table246303679[[#This Row],[Mark]]</f>
        <v>0</v>
      </c>
      <c r="F826" s="87"/>
      <c r="G826" s="87" t="s">
        <v>92</v>
      </c>
      <c r="H826" s="87" t="s">
        <v>93</v>
      </c>
      <c r="I826" s="85">
        <f>'Class Analysis'!G27</f>
        <v>4</v>
      </c>
      <c r="J826" s="85">
        <f>'Marks per Question (fill in)'!Z222</f>
        <v>1</v>
      </c>
      <c r="K826" s="92">
        <f>Table246303680[[#This Row],[Mark]]</f>
        <v>1</v>
      </c>
      <c r="L826" s="87"/>
    </row>
    <row r="827" spans="1:12" ht="18" customHeight="1" x14ac:dyDescent="0.5">
      <c r="A827" s="87" t="s">
        <v>64</v>
      </c>
      <c r="B827" s="87" t="s">
        <v>94</v>
      </c>
      <c r="C827" s="85">
        <f>'Class Analysis'!G28</f>
        <v>5</v>
      </c>
      <c r="D827" s="85">
        <f>'Marks per Question (fill in)'!U223</f>
        <v>1</v>
      </c>
      <c r="E827" s="92">
        <f>Table246303679[[#This Row],[Mark]]</f>
        <v>1</v>
      </c>
      <c r="F827" s="87"/>
      <c r="G827" s="87" t="s">
        <v>64</v>
      </c>
      <c r="H827" s="87" t="s">
        <v>94</v>
      </c>
      <c r="I827" s="85">
        <f>'Class Analysis'!G28</f>
        <v>5</v>
      </c>
      <c r="J827" s="85">
        <f>'Marks per Question (fill in)'!Z223</f>
        <v>1</v>
      </c>
      <c r="K827" s="92">
        <f>Table246303680[[#This Row],[Mark]]</f>
        <v>1</v>
      </c>
      <c r="L827" s="87"/>
    </row>
    <row r="828" spans="1:12" ht="18" customHeight="1" x14ac:dyDescent="0.5">
      <c r="A828" s="87" t="s">
        <v>95</v>
      </c>
      <c r="B828" s="87"/>
      <c r="C828" s="85">
        <f>'Class Analysis'!G29</f>
        <v>4</v>
      </c>
      <c r="D828" s="85">
        <f>'Marks per Question (fill in)'!U224</f>
        <v>1</v>
      </c>
      <c r="E828" s="92">
        <f>Table246303679[[#This Row],[Mark]]</f>
        <v>1</v>
      </c>
      <c r="F828" s="87"/>
      <c r="G828" s="87" t="s">
        <v>95</v>
      </c>
      <c r="H828" s="87"/>
      <c r="I828" s="85">
        <f>'Class Analysis'!G29</f>
        <v>4</v>
      </c>
      <c r="J828" s="85">
        <f>'Marks per Question (fill in)'!Z224</f>
        <v>1</v>
      </c>
      <c r="K828" s="92">
        <f>Table246303680[[#This Row],[Mark]]</f>
        <v>1</v>
      </c>
      <c r="L828" s="87"/>
    </row>
    <row r="829" spans="1:12" ht="18" customHeight="1" x14ac:dyDescent="0.5">
      <c r="A829" s="87" t="s">
        <v>96</v>
      </c>
      <c r="B829" s="87" t="s">
        <v>97</v>
      </c>
      <c r="C829" s="85">
        <f>'Class Analysis'!G30</f>
        <v>4</v>
      </c>
      <c r="D829" s="85">
        <f>'Marks per Question (fill in)'!U225</f>
        <v>3</v>
      </c>
      <c r="E829" s="92">
        <f>Table246303679[[#This Row],[Mark]]</f>
        <v>3</v>
      </c>
      <c r="F829" s="87"/>
      <c r="G829" s="87" t="s">
        <v>96</v>
      </c>
      <c r="H829" s="87" t="s">
        <v>97</v>
      </c>
      <c r="I829" s="85">
        <f>'Class Analysis'!G30</f>
        <v>4</v>
      </c>
      <c r="J829" s="85">
        <f>'Marks per Question (fill in)'!Z225</f>
        <v>3</v>
      </c>
      <c r="K829" s="92">
        <f>Table246303680[[#This Row],[Mark]]</f>
        <v>3</v>
      </c>
      <c r="L829" s="87"/>
    </row>
    <row r="830" spans="1:12" s="81" customFormat="1" ht="8" customHeight="1" x14ac:dyDescent="0.35">
      <c r="C830" s="82"/>
      <c r="D830" s="82"/>
    </row>
    <row r="831" spans="1:12" s="81" customFormat="1" ht="18" customHeight="1" x14ac:dyDescent="0.35">
      <c r="B831" s="114" t="s">
        <v>62</v>
      </c>
      <c r="C831" s="113" t="e" vm="1">
        <v>#VALUE!</v>
      </c>
      <c r="D831" s="113"/>
      <c r="E831" s="82"/>
      <c r="H831" s="114" t="s">
        <v>62</v>
      </c>
      <c r="I831" s="113" t="e" vm="1">
        <v>#VALUE!</v>
      </c>
      <c r="J831" s="113"/>
    </row>
    <row r="832" spans="1:12" s="81" customFormat="1" ht="18" customHeight="1" x14ac:dyDescent="0.35">
      <c r="A832" s="82"/>
      <c r="B832" s="114"/>
      <c r="C832" s="113"/>
      <c r="D832" s="113"/>
      <c r="E832" s="82"/>
      <c r="H832" s="114"/>
      <c r="I832" s="113"/>
      <c r="J832" s="113"/>
    </row>
    <row r="833" spans="2:10" s="81" customFormat="1" ht="18" customHeight="1" x14ac:dyDescent="0.35">
      <c r="B833" s="114"/>
      <c r="C833" s="113"/>
      <c r="D833" s="113"/>
      <c r="E833" s="82"/>
      <c r="H833" s="114"/>
      <c r="I833" s="113"/>
      <c r="J833" s="113"/>
    </row>
    <row r="834" spans="2:10" s="81" customFormat="1" ht="18" customHeight="1" x14ac:dyDescent="0.35">
      <c r="B834" s="114"/>
      <c r="C834" s="113"/>
      <c r="D834" s="113"/>
      <c r="H834" s="114"/>
      <c r="I834" s="113"/>
      <c r="J834" s="113"/>
    </row>
    <row r="835" spans="2:10" s="81" customFormat="1" ht="18" customHeight="1" x14ac:dyDescent="0.35">
      <c r="C835" s="82"/>
      <c r="D835" s="82"/>
    </row>
    <row r="836" spans="2:10" s="81" customFormat="1" ht="8" customHeight="1" x14ac:dyDescent="0.35">
      <c r="C836" s="82"/>
      <c r="D836" s="82"/>
    </row>
  </sheetData>
  <mergeCells count="80">
    <mergeCell ref="B789:B792"/>
    <mergeCell ref="C789:D792"/>
    <mergeCell ref="H789:H792"/>
    <mergeCell ref="I789:J792"/>
    <mergeCell ref="B831:B834"/>
    <mergeCell ref="C831:D834"/>
    <mergeCell ref="H831:H834"/>
    <mergeCell ref="I831:J834"/>
    <mergeCell ref="B705:B708"/>
    <mergeCell ref="C705:D708"/>
    <mergeCell ref="H705:H708"/>
    <mergeCell ref="I705:J708"/>
    <mergeCell ref="B747:B750"/>
    <mergeCell ref="C747:D750"/>
    <mergeCell ref="I747:J750"/>
    <mergeCell ref="H747:H750"/>
    <mergeCell ref="B621:B624"/>
    <mergeCell ref="C621:D624"/>
    <mergeCell ref="H621:H624"/>
    <mergeCell ref="I621:J624"/>
    <mergeCell ref="B663:B666"/>
    <mergeCell ref="C663:D666"/>
    <mergeCell ref="H663:H666"/>
    <mergeCell ref="I663:J666"/>
    <mergeCell ref="B537:B540"/>
    <mergeCell ref="C537:D540"/>
    <mergeCell ref="H537:H540"/>
    <mergeCell ref="I537:J540"/>
    <mergeCell ref="B579:B582"/>
    <mergeCell ref="C579:D582"/>
    <mergeCell ref="H579:H582"/>
    <mergeCell ref="I579:J582"/>
    <mergeCell ref="B453:B456"/>
    <mergeCell ref="C453:D456"/>
    <mergeCell ref="H453:H456"/>
    <mergeCell ref="I453:J456"/>
    <mergeCell ref="B495:B498"/>
    <mergeCell ref="C495:D498"/>
    <mergeCell ref="H495:H498"/>
    <mergeCell ref="I495:J498"/>
    <mergeCell ref="B369:B372"/>
    <mergeCell ref="C369:D372"/>
    <mergeCell ref="H369:H372"/>
    <mergeCell ref="I369:J372"/>
    <mergeCell ref="B411:B414"/>
    <mergeCell ref="C411:D414"/>
    <mergeCell ref="H411:H414"/>
    <mergeCell ref="I411:J414"/>
    <mergeCell ref="B285:B288"/>
    <mergeCell ref="C285:D288"/>
    <mergeCell ref="H285:H288"/>
    <mergeCell ref="I285:J288"/>
    <mergeCell ref="B327:B330"/>
    <mergeCell ref="C327:D330"/>
    <mergeCell ref="H327:H330"/>
    <mergeCell ref="I327:J330"/>
    <mergeCell ref="B201:B204"/>
    <mergeCell ref="C201:D204"/>
    <mergeCell ref="H201:H204"/>
    <mergeCell ref="I201:J204"/>
    <mergeCell ref="B243:B246"/>
    <mergeCell ref="C243:D246"/>
    <mergeCell ref="H243:H246"/>
    <mergeCell ref="I243:J246"/>
    <mergeCell ref="B117:B120"/>
    <mergeCell ref="C117:D120"/>
    <mergeCell ref="H117:H120"/>
    <mergeCell ref="I117:J120"/>
    <mergeCell ref="B159:B162"/>
    <mergeCell ref="C159:D162"/>
    <mergeCell ref="I159:J162"/>
    <mergeCell ref="H159:H162"/>
    <mergeCell ref="C33:D36"/>
    <mergeCell ref="B33:B36"/>
    <mergeCell ref="H33:H36"/>
    <mergeCell ref="I33:J36"/>
    <mergeCell ref="B75:B78"/>
    <mergeCell ref="C75:D78"/>
    <mergeCell ref="H75:H78"/>
    <mergeCell ref="I75:J78"/>
  </mergeCells>
  <phoneticPr fontId="3" type="noConversion"/>
  <conditionalFormatting sqref="E8:E31">
    <cfRule type="cellIs" dxfId="640" priority="519" operator="equal">
      <formula>1</formula>
    </cfRule>
    <cfRule type="cellIs" dxfId="639" priority="520" operator="equal">
      <formula>0</formula>
    </cfRule>
  </conditionalFormatting>
  <conditionalFormatting sqref="E13">
    <cfRule type="cellIs" dxfId="638" priority="518" operator="equal">
      <formula>2</formula>
    </cfRule>
  </conditionalFormatting>
  <conditionalFormatting sqref="E8:E12 E14:E31">
    <cfRule type="cellIs" dxfId="637" priority="517" operator="equal">
      <formula>2</formula>
    </cfRule>
  </conditionalFormatting>
  <conditionalFormatting sqref="E8 E10 E17 E20 E24 E26">
    <cfRule type="cellIs" dxfId="636" priority="516" operator="equal">
      <formula>3</formula>
    </cfRule>
  </conditionalFormatting>
  <conditionalFormatting sqref="E9 E11:E12 E14:E16 E18:E19 E21:E23 E25 E27:E31">
    <cfRule type="cellIs" dxfId="635" priority="515" operator="equal">
      <formula>3</formula>
    </cfRule>
  </conditionalFormatting>
  <conditionalFormatting sqref="E9 E11:E12 E14 E25 E30:E31 E27:E28">
    <cfRule type="cellIs" dxfId="634" priority="514" operator="equal">
      <formula>4</formula>
    </cfRule>
  </conditionalFormatting>
  <conditionalFormatting sqref="E15:E16 E18:E19 E21:E23 E29">
    <cfRule type="cellIs" dxfId="633" priority="513" operator="equal">
      <formula>4</formula>
    </cfRule>
  </conditionalFormatting>
  <conditionalFormatting sqref="E15:E16 E21:E22 E29">
    <cfRule type="cellIs" dxfId="632" priority="512" operator="equal">
      <formula>5</formula>
    </cfRule>
  </conditionalFormatting>
  <conditionalFormatting sqref="E18:E19 E23">
    <cfRule type="cellIs" dxfId="631" priority="511" operator="equal">
      <formula>5</formula>
    </cfRule>
  </conditionalFormatting>
  <conditionalFormatting sqref="E19 E23">
    <cfRule type="cellIs" dxfId="630" priority="510" operator="equal">
      <formula>6</formula>
    </cfRule>
  </conditionalFormatting>
  <conditionalFormatting sqref="E18">
    <cfRule type="cellIs" dxfId="629" priority="508" operator="equal">
      <formula>7</formula>
    </cfRule>
    <cfRule type="cellIs" dxfId="628" priority="509" operator="equal">
      <formula>6</formula>
    </cfRule>
  </conditionalFormatting>
  <conditionalFormatting sqref="K8:K31">
    <cfRule type="cellIs" dxfId="545" priority="506" operator="equal">
      <formula>1</formula>
    </cfRule>
    <cfRule type="cellIs" dxfId="544" priority="507" operator="equal">
      <formula>0</formula>
    </cfRule>
  </conditionalFormatting>
  <conditionalFormatting sqref="K13">
    <cfRule type="cellIs" dxfId="543" priority="505" operator="equal">
      <formula>2</formula>
    </cfRule>
  </conditionalFormatting>
  <conditionalFormatting sqref="K8:K12 K14:K31">
    <cfRule type="cellIs" dxfId="542" priority="504" operator="equal">
      <formula>2</formula>
    </cfRule>
  </conditionalFormatting>
  <conditionalFormatting sqref="K8 K10 K17 K20 K24 K26">
    <cfRule type="cellIs" dxfId="541" priority="503" operator="equal">
      <formula>3</formula>
    </cfRule>
  </conditionalFormatting>
  <conditionalFormatting sqref="K9 K11:K12 K14:K16 K18:K19 K21:K23 K25 K27:K31">
    <cfRule type="cellIs" dxfId="540" priority="502" operator="equal">
      <formula>3</formula>
    </cfRule>
  </conditionalFormatting>
  <conditionalFormatting sqref="K9 K11:K12 K14 K25 K30:K31 K27:K28">
    <cfRule type="cellIs" dxfId="539" priority="501" operator="equal">
      <formula>4</formula>
    </cfRule>
  </conditionalFormatting>
  <conditionalFormatting sqref="K15:K16 K18:K19 K21:K23 K29">
    <cfRule type="cellIs" dxfId="538" priority="500" operator="equal">
      <formula>4</formula>
    </cfRule>
  </conditionalFormatting>
  <conditionalFormatting sqref="K15:K16 K21:K22 K29">
    <cfRule type="cellIs" dxfId="537" priority="499" operator="equal">
      <formula>5</formula>
    </cfRule>
  </conditionalFormatting>
  <conditionalFormatting sqref="K18:K19 K23">
    <cfRule type="cellIs" dxfId="536" priority="498" operator="equal">
      <formula>5</formula>
    </cfRule>
  </conditionalFormatting>
  <conditionalFormatting sqref="K19 K23">
    <cfRule type="cellIs" dxfId="535" priority="497" operator="equal">
      <formula>6</formula>
    </cfRule>
  </conditionalFormatting>
  <conditionalFormatting sqref="K18">
    <cfRule type="cellIs" dxfId="534" priority="495" operator="equal">
      <formula>7</formula>
    </cfRule>
    <cfRule type="cellIs" dxfId="533" priority="496" operator="equal">
      <formula>6</formula>
    </cfRule>
  </conditionalFormatting>
  <conditionalFormatting sqref="E50:E73">
    <cfRule type="cellIs" dxfId="531" priority="493" operator="equal">
      <formula>1</formula>
    </cfRule>
    <cfRule type="cellIs" dxfId="530" priority="494" operator="equal">
      <formula>0</formula>
    </cfRule>
  </conditionalFormatting>
  <conditionalFormatting sqref="E55">
    <cfRule type="cellIs" dxfId="529" priority="492" operator="equal">
      <formula>2</formula>
    </cfRule>
  </conditionalFormatting>
  <conditionalFormatting sqref="E50:E54 E56:E73">
    <cfRule type="cellIs" dxfId="528" priority="491" operator="equal">
      <formula>2</formula>
    </cfRule>
  </conditionalFormatting>
  <conditionalFormatting sqref="E50 E52 E59 E62 E66 E68">
    <cfRule type="cellIs" dxfId="527" priority="490" operator="equal">
      <formula>3</formula>
    </cfRule>
  </conditionalFormatting>
  <conditionalFormatting sqref="E51 E53:E54 E56:E58 E60:E61 E63:E65 E67 E69:E73">
    <cfRule type="cellIs" dxfId="526" priority="489" operator="equal">
      <formula>3</formula>
    </cfRule>
  </conditionalFormatting>
  <conditionalFormatting sqref="E51 E53:E54 E56 E67 E72:E73 E69:E70">
    <cfRule type="cellIs" dxfId="525" priority="488" operator="equal">
      <formula>4</formula>
    </cfRule>
  </conditionalFormatting>
  <conditionalFormatting sqref="E57:E58 E60:E61 E63:E65 E71">
    <cfRule type="cellIs" dxfId="524" priority="487" operator="equal">
      <formula>4</formula>
    </cfRule>
  </conditionalFormatting>
  <conditionalFormatting sqref="E57:E58 E63:E64 E71">
    <cfRule type="cellIs" dxfId="523" priority="486" operator="equal">
      <formula>5</formula>
    </cfRule>
  </conditionalFormatting>
  <conditionalFormatting sqref="E60:E61 E65">
    <cfRule type="cellIs" dxfId="522" priority="485" operator="equal">
      <formula>5</formula>
    </cfRule>
  </conditionalFormatting>
  <conditionalFormatting sqref="E61 E65">
    <cfRule type="cellIs" dxfId="521" priority="484" operator="equal">
      <formula>6</formula>
    </cfRule>
  </conditionalFormatting>
  <conditionalFormatting sqref="E60">
    <cfRule type="cellIs" dxfId="520" priority="482" operator="equal">
      <formula>7</formula>
    </cfRule>
    <cfRule type="cellIs" dxfId="519" priority="483" operator="equal">
      <formula>6</formula>
    </cfRule>
  </conditionalFormatting>
  <conditionalFormatting sqref="K50:K73">
    <cfRule type="cellIs" dxfId="517" priority="480" operator="equal">
      <formula>1</formula>
    </cfRule>
    <cfRule type="cellIs" dxfId="516" priority="481" operator="equal">
      <formula>0</formula>
    </cfRule>
  </conditionalFormatting>
  <conditionalFormatting sqref="K55">
    <cfRule type="cellIs" dxfId="515" priority="479" operator="equal">
      <formula>2</formula>
    </cfRule>
  </conditionalFormatting>
  <conditionalFormatting sqref="K50:K54 K56:K73">
    <cfRule type="cellIs" dxfId="514" priority="478" operator="equal">
      <formula>2</formula>
    </cfRule>
  </conditionalFormatting>
  <conditionalFormatting sqref="K50 K52 K59 K62 K66 K68">
    <cfRule type="cellIs" dxfId="513" priority="477" operator="equal">
      <formula>3</formula>
    </cfRule>
  </conditionalFormatting>
  <conditionalFormatting sqref="K51 K53:K54 K56:K58 K60:K61 K63:K65 K67 K69:K73">
    <cfRule type="cellIs" dxfId="512" priority="476" operator="equal">
      <formula>3</formula>
    </cfRule>
  </conditionalFormatting>
  <conditionalFormatting sqref="K51 K53:K54 K56 K67 K72:K73 K69:K70">
    <cfRule type="cellIs" dxfId="511" priority="475" operator="equal">
      <formula>4</formula>
    </cfRule>
  </conditionalFormatting>
  <conditionalFormatting sqref="K57:K58 K60:K61 K63:K65 K71">
    <cfRule type="cellIs" dxfId="510" priority="474" operator="equal">
      <formula>4</formula>
    </cfRule>
  </conditionalFormatting>
  <conditionalFormatting sqref="K57:K58 K63:K64 K71">
    <cfRule type="cellIs" dxfId="509" priority="473" operator="equal">
      <formula>5</formula>
    </cfRule>
  </conditionalFormatting>
  <conditionalFormatting sqref="K60:K61 K65">
    <cfRule type="cellIs" dxfId="508" priority="472" operator="equal">
      <formula>5</formula>
    </cfRule>
  </conditionalFormatting>
  <conditionalFormatting sqref="K61 K65">
    <cfRule type="cellIs" dxfId="507" priority="471" operator="equal">
      <formula>6</formula>
    </cfRule>
  </conditionalFormatting>
  <conditionalFormatting sqref="K60">
    <cfRule type="cellIs" dxfId="506" priority="469" operator="equal">
      <formula>7</formula>
    </cfRule>
    <cfRule type="cellIs" dxfId="505" priority="470" operator="equal">
      <formula>6</formula>
    </cfRule>
  </conditionalFormatting>
  <conditionalFormatting sqref="E92:E115">
    <cfRule type="cellIs" dxfId="503" priority="467" operator="equal">
      <formula>1</formula>
    </cfRule>
    <cfRule type="cellIs" dxfId="502" priority="468" operator="equal">
      <formula>0</formula>
    </cfRule>
  </conditionalFormatting>
  <conditionalFormatting sqref="E97">
    <cfRule type="cellIs" dxfId="501" priority="466" operator="equal">
      <formula>2</formula>
    </cfRule>
  </conditionalFormatting>
  <conditionalFormatting sqref="E92:E96 E98:E115">
    <cfRule type="cellIs" dxfId="500" priority="465" operator="equal">
      <formula>2</formula>
    </cfRule>
  </conditionalFormatting>
  <conditionalFormatting sqref="E92 E94 E101 E104 E108 E110">
    <cfRule type="cellIs" dxfId="499" priority="464" operator="equal">
      <formula>3</formula>
    </cfRule>
  </conditionalFormatting>
  <conditionalFormatting sqref="E93 E95:E96 E98:E100 E102:E103 E105:E107 E109 E111:E115">
    <cfRule type="cellIs" dxfId="498" priority="463" operator="equal">
      <formula>3</formula>
    </cfRule>
  </conditionalFormatting>
  <conditionalFormatting sqref="E93 E95:E96 E98 E109 E114:E115 E111:E112">
    <cfRule type="cellIs" dxfId="497" priority="462" operator="equal">
      <formula>4</formula>
    </cfRule>
  </conditionalFormatting>
  <conditionalFormatting sqref="E99:E100 E102:E103 E105:E107 E113">
    <cfRule type="cellIs" dxfId="496" priority="461" operator="equal">
      <formula>4</formula>
    </cfRule>
  </conditionalFormatting>
  <conditionalFormatting sqref="E99:E100 E105:E106 E113">
    <cfRule type="cellIs" dxfId="495" priority="460" operator="equal">
      <formula>5</formula>
    </cfRule>
  </conditionalFormatting>
  <conditionalFormatting sqref="E102:E103 E107">
    <cfRule type="cellIs" dxfId="494" priority="459" operator="equal">
      <formula>5</formula>
    </cfRule>
  </conditionalFormatting>
  <conditionalFormatting sqref="E103 E107">
    <cfRule type="cellIs" dxfId="493" priority="458" operator="equal">
      <formula>6</formula>
    </cfRule>
  </conditionalFormatting>
  <conditionalFormatting sqref="E102">
    <cfRule type="cellIs" dxfId="492" priority="456" operator="equal">
      <formula>7</formula>
    </cfRule>
    <cfRule type="cellIs" dxfId="491" priority="457" operator="equal">
      <formula>6</formula>
    </cfRule>
  </conditionalFormatting>
  <conditionalFormatting sqref="K92:K115">
    <cfRule type="cellIs" dxfId="489" priority="454" operator="equal">
      <formula>1</formula>
    </cfRule>
    <cfRule type="cellIs" dxfId="488" priority="455" operator="equal">
      <formula>0</formula>
    </cfRule>
  </conditionalFormatting>
  <conditionalFormatting sqref="K97">
    <cfRule type="cellIs" dxfId="487" priority="453" operator="equal">
      <formula>2</formula>
    </cfRule>
  </conditionalFormatting>
  <conditionalFormatting sqref="K92:K96 K98:K115">
    <cfRule type="cellIs" dxfId="486" priority="452" operator="equal">
      <formula>2</formula>
    </cfRule>
  </conditionalFormatting>
  <conditionalFormatting sqref="K92 K94 K101 K104 K108 K110">
    <cfRule type="cellIs" dxfId="485" priority="451" operator="equal">
      <formula>3</formula>
    </cfRule>
  </conditionalFormatting>
  <conditionalFormatting sqref="K93 K95:K96 K98:K100 K102:K103 K105:K107 K109 K111:K115">
    <cfRule type="cellIs" dxfId="484" priority="450" operator="equal">
      <formula>3</formula>
    </cfRule>
  </conditionalFormatting>
  <conditionalFormatting sqref="K93 K95:K96 K98 K109 K114:K115 K111:K112">
    <cfRule type="cellIs" dxfId="483" priority="449" operator="equal">
      <formula>4</formula>
    </cfRule>
  </conditionalFormatting>
  <conditionalFormatting sqref="K99:K100 K102:K103 K105:K107 K113">
    <cfRule type="cellIs" dxfId="482" priority="448" operator="equal">
      <formula>4</formula>
    </cfRule>
  </conditionalFormatting>
  <conditionalFormatting sqref="K99:K100 K105:K106 K113">
    <cfRule type="cellIs" dxfId="481" priority="447" operator="equal">
      <formula>5</formula>
    </cfRule>
  </conditionalFormatting>
  <conditionalFormatting sqref="K102:K103 K107">
    <cfRule type="cellIs" dxfId="480" priority="446" operator="equal">
      <formula>5</formula>
    </cfRule>
  </conditionalFormatting>
  <conditionalFormatting sqref="K103 K107">
    <cfRule type="cellIs" dxfId="479" priority="445" operator="equal">
      <formula>6</formula>
    </cfRule>
  </conditionalFormatting>
  <conditionalFormatting sqref="K102">
    <cfRule type="cellIs" dxfId="478" priority="443" operator="equal">
      <formula>7</formula>
    </cfRule>
    <cfRule type="cellIs" dxfId="477" priority="444" operator="equal">
      <formula>6</formula>
    </cfRule>
  </conditionalFormatting>
  <conditionalFormatting sqref="E134:E157">
    <cfRule type="cellIs" dxfId="475" priority="441" operator="equal">
      <formula>1</formula>
    </cfRule>
    <cfRule type="cellIs" dxfId="474" priority="442" operator="equal">
      <formula>0</formula>
    </cfRule>
  </conditionalFormatting>
  <conditionalFormatting sqref="E139">
    <cfRule type="cellIs" dxfId="473" priority="440" operator="equal">
      <formula>2</formula>
    </cfRule>
  </conditionalFormatting>
  <conditionalFormatting sqref="E134:E138 E140:E157">
    <cfRule type="cellIs" dxfId="472" priority="439" operator="equal">
      <formula>2</formula>
    </cfRule>
  </conditionalFormatting>
  <conditionalFormatting sqref="E134 E136 E143 E146 E150 E152">
    <cfRule type="cellIs" dxfId="471" priority="438" operator="equal">
      <formula>3</formula>
    </cfRule>
  </conditionalFormatting>
  <conditionalFormatting sqref="E135 E137:E138 E140:E142 E144:E145 E147:E149 E151 E153:E157">
    <cfRule type="cellIs" dxfId="470" priority="437" operator="equal">
      <formula>3</formula>
    </cfRule>
  </conditionalFormatting>
  <conditionalFormatting sqref="E135 E137:E138 E140 E151 E156:E157 E153:E154">
    <cfRule type="cellIs" dxfId="469" priority="436" operator="equal">
      <formula>4</formula>
    </cfRule>
  </conditionalFormatting>
  <conditionalFormatting sqref="E141:E142 E144:E145 E147:E149 E155">
    <cfRule type="cellIs" dxfId="468" priority="435" operator="equal">
      <formula>4</formula>
    </cfRule>
  </conditionalFormatting>
  <conditionalFormatting sqref="E141:E142 E147:E148 E155">
    <cfRule type="cellIs" dxfId="467" priority="434" operator="equal">
      <formula>5</formula>
    </cfRule>
  </conditionalFormatting>
  <conditionalFormatting sqref="E144:E145 E149">
    <cfRule type="cellIs" dxfId="466" priority="433" operator="equal">
      <formula>5</formula>
    </cfRule>
  </conditionalFormatting>
  <conditionalFormatting sqref="E145 E149">
    <cfRule type="cellIs" dxfId="465" priority="432" operator="equal">
      <formula>6</formula>
    </cfRule>
  </conditionalFormatting>
  <conditionalFormatting sqref="E144">
    <cfRule type="cellIs" dxfId="464" priority="430" operator="equal">
      <formula>7</formula>
    </cfRule>
    <cfRule type="cellIs" dxfId="463" priority="431" operator="equal">
      <formula>6</formula>
    </cfRule>
  </conditionalFormatting>
  <conditionalFormatting sqref="K134:K157">
    <cfRule type="cellIs" dxfId="461" priority="428" operator="equal">
      <formula>1</formula>
    </cfRule>
    <cfRule type="cellIs" dxfId="460" priority="429" operator="equal">
      <formula>0</formula>
    </cfRule>
  </conditionalFormatting>
  <conditionalFormatting sqref="K139">
    <cfRule type="cellIs" dxfId="459" priority="427" operator="equal">
      <formula>2</formula>
    </cfRule>
  </conditionalFormatting>
  <conditionalFormatting sqref="K134:K138 K140:K157">
    <cfRule type="cellIs" dxfId="458" priority="426" operator="equal">
      <formula>2</formula>
    </cfRule>
  </conditionalFormatting>
  <conditionalFormatting sqref="K134 K136 K143 K146 K150 K152">
    <cfRule type="cellIs" dxfId="457" priority="425" operator="equal">
      <formula>3</formula>
    </cfRule>
  </conditionalFormatting>
  <conditionalFormatting sqref="K135 K137:K138 K140:K142 K144:K145 K147:K149 K151 K153:K157">
    <cfRule type="cellIs" dxfId="456" priority="424" operator="equal">
      <formula>3</formula>
    </cfRule>
  </conditionalFormatting>
  <conditionalFormatting sqref="K135 K137:K138 K140 K151 K156:K157 K153:K154">
    <cfRule type="cellIs" dxfId="455" priority="423" operator="equal">
      <formula>4</formula>
    </cfRule>
  </conditionalFormatting>
  <conditionalFormatting sqref="K141:K142 K144:K145 K147:K149 K155">
    <cfRule type="cellIs" dxfId="454" priority="422" operator="equal">
      <formula>4</formula>
    </cfRule>
  </conditionalFormatting>
  <conditionalFormatting sqref="K141:K142 K147:K148 K155">
    <cfRule type="cellIs" dxfId="453" priority="421" operator="equal">
      <formula>5</formula>
    </cfRule>
  </conditionalFormatting>
  <conditionalFormatting sqref="K144:K145 K149">
    <cfRule type="cellIs" dxfId="452" priority="420" operator="equal">
      <formula>5</formula>
    </cfRule>
  </conditionalFormatting>
  <conditionalFormatting sqref="K145 K149">
    <cfRule type="cellIs" dxfId="451" priority="419" operator="equal">
      <formula>6</formula>
    </cfRule>
  </conditionalFormatting>
  <conditionalFormatting sqref="K144">
    <cfRule type="cellIs" dxfId="450" priority="417" operator="equal">
      <formula>7</formula>
    </cfRule>
    <cfRule type="cellIs" dxfId="449" priority="418" operator="equal">
      <formula>6</formula>
    </cfRule>
  </conditionalFormatting>
  <conditionalFormatting sqref="E176:E199">
    <cfRule type="cellIs" dxfId="447" priority="415" operator="equal">
      <formula>1</formula>
    </cfRule>
    <cfRule type="cellIs" dxfId="446" priority="416" operator="equal">
      <formula>0</formula>
    </cfRule>
  </conditionalFormatting>
  <conditionalFormatting sqref="E181">
    <cfRule type="cellIs" dxfId="445" priority="414" operator="equal">
      <formula>2</formula>
    </cfRule>
  </conditionalFormatting>
  <conditionalFormatting sqref="E176:E180 E182:E199">
    <cfRule type="cellIs" dxfId="444" priority="413" operator="equal">
      <formula>2</formula>
    </cfRule>
  </conditionalFormatting>
  <conditionalFormatting sqref="E176 E178 E185 E188 E192 E194">
    <cfRule type="cellIs" dxfId="443" priority="412" operator="equal">
      <formula>3</formula>
    </cfRule>
  </conditionalFormatting>
  <conditionalFormatting sqref="E177 E179:E180 E182:E184 E186:E187 E189:E191 E193 E195:E199">
    <cfRule type="cellIs" dxfId="442" priority="411" operator="equal">
      <formula>3</formula>
    </cfRule>
  </conditionalFormatting>
  <conditionalFormatting sqref="E177 E179:E180 E182 E193 E198:E199 E195:E196">
    <cfRule type="cellIs" dxfId="441" priority="410" operator="equal">
      <formula>4</formula>
    </cfRule>
  </conditionalFormatting>
  <conditionalFormatting sqref="E183:E184 E186:E187 E189:E191 E197">
    <cfRule type="cellIs" dxfId="440" priority="409" operator="equal">
      <formula>4</formula>
    </cfRule>
  </conditionalFormatting>
  <conditionalFormatting sqref="E183:E184 E189:E190 E197">
    <cfRule type="cellIs" dxfId="439" priority="408" operator="equal">
      <formula>5</formula>
    </cfRule>
  </conditionalFormatting>
  <conditionalFormatting sqref="E186:E187 E191">
    <cfRule type="cellIs" dxfId="438" priority="407" operator="equal">
      <formula>5</formula>
    </cfRule>
  </conditionalFormatting>
  <conditionalFormatting sqref="E187 E191">
    <cfRule type="cellIs" dxfId="437" priority="406" operator="equal">
      <formula>6</formula>
    </cfRule>
  </conditionalFormatting>
  <conditionalFormatting sqref="E186">
    <cfRule type="cellIs" dxfId="436" priority="404" operator="equal">
      <formula>7</formula>
    </cfRule>
    <cfRule type="cellIs" dxfId="435" priority="405" operator="equal">
      <formula>6</formula>
    </cfRule>
  </conditionalFormatting>
  <conditionalFormatting sqref="K176:K199">
    <cfRule type="cellIs" dxfId="433" priority="402" operator="equal">
      <formula>1</formula>
    </cfRule>
    <cfRule type="cellIs" dxfId="432" priority="403" operator="equal">
      <formula>0</formula>
    </cfRule>
  </conditionalFormatting>
  <conditionalFormatting sqref="K181">
    <cfRule type="cellIs" dxfId="431" priority="401" operator="equal">
      <formula>2</formula>
    </cfRule>
  </conditionalFormatting>
  <conditionalFormatting sqref="K176:K180 K182:K199">
    <cfRule type="cellIs" dxfId="430" priority="400" operator="equal">
      <formula>2</formula>
    </cfRule>
  </conditionalFormatting>
  <conditionalFormatting sqref="K176 K178 K185 K188 K192 K194">
    <cfRule type="cellIs" dxfId="429" priority="399" operator="equal">
      <formula>3</formula>
    </cfRule>
  </conditionalFormatting>
  <conditionalFormatting sqref="K177 K179:K180 K182:K184 K186:K187 K189:K191 K193 K195:K199">
    <cfRule type="cellIs" dxfId="428" priority="398" operator="equal">
      <formula>3</formula>
    </cfRule>
  </conditionalFormatting>
  <conditionalFormatting sqref="K177 K179:K180 K182 K193 K198:K199 K195:K196">
    <cfRule type="cellIs" dxfId="427" priority="397" operator="equal">
      <formula>4</formula>
    </cfRule>
  </conditionalFormatting>
  <conditionalFormatting sqref="K183:K184 K186:K187 K189:K191 K197">
    <cfRule type="cellIs" dxfId="426" priority="396" operator="equal">
      <formula>4</formula>
    </cfRule>
  </conditionalFormatting>
  <conditionalFormatting sqref="K183:K184 K189:K190 K197">
    <cfRule type="cellIs" dxfId="425" priority="395" operator="equal">
      <formula>5</formula>
    </cfRule>
  </conditionalFormatting>
  <conditionalFormatting sqref="K186:K187 K191">
    <cfRule type="cellIs" dxfId="424" priority="394" operator="equal">
      <formula>5</formula>
    </cfRule>
  </conditionalFormatting>
  <conditionalFormatting sqref="K187 K191">
    <cfRule type="cellIs" dxfId="423" priority="393" operator="equal">
      <formula>6</formula>
    </cfRule>
  </conditionalFormatting>
  <conditionalFormatting sqref="K186">
    <cfRule type="cellIs" dxfId="422" priority="391" operator="equal">
      <formula>7</formula>
    </cfRule>
    <cfRule type="cellIs" dxfId="421" priority="392" operator="equal">
      <formula>6</formula>
    </cfRule>
  </conditionalFormatting>
  <conditionalFormatting sqref="E218:E241">
    <cfRule type="cellIs" dxfId="419" priority="389" operator="equal">
      <formula>1</formula>
    </cfRule>
    <cfRule type="cellIs" dxfId="418" priority="390" operator="equal">
      <formula>0</formula>
    </cfRule>
  </conditionalFormatting>
  <conditionalFormatting sqref="E223">
    <cfRule type="cellIs" dxfId="417" priority="388" operator="equal">
      <formula>2</formula>
    </cfRule>
  </conditionalFormatting>
  <conditionalFormatting sqref="E218:E222 E224:E241">
    <cfRule type="cellIs" dxfId="416" priority="387" operator="equal">
      <formula>2</formula>
    </cfRule>
  </conditionalFormatting>
  <conditionalFormatting sqref="E218 E220 E227 E230 E234 E236">
    <cfRule type="cellIs" dxfId="415" priority="386" operator="equal">
      <formula>3</formula>
    </cfRule>
  </conditionalFormatting>
  <conditionalFormatting sqref="E219 E221:E222 E224:E226 E228:E229 E231:E233 E235 E237:E241">
    <cfRule type="cellIs" dxfId="414" priority="385" operator="equal">
      <formula>3</formula>
    </cfRule>
  </conditionalFormatting>
  <conditionalFormatting sqref="E219 E221:E222 E224 E235 E240:E241 E237:E238">
    <cfRule type="cellIs" dxfId="413" priority="384" operator="equal">
      <formula>4</formula>
    </cfRule>
  </conditionalFormatting>
  <conditionalFormatting sqref="E225:E226 E228:E229 E231:E233 E239">
    <cfRule type="cellIs" dxfId="412" priority="383" operator="equal">
      <formula>4</formula>
    </cfRule>
  </conditionalFormatting>
  <conditionalFormatting sqref="E225:E226 E231:E232 E239">
    <cfRule type="cellIs" dxfId="411" priority="382" operator="equal">
      <formula>5</formula>
    </cfRule>
  </conditionalFormatting>
  <conditionalFormatting sqref="E228:E229 E233">
    <cfRule type="cellIs" dxfId="410" priority="381" operator="equal">
      <formula>5</formula>
    </cfRule>
  </conditionalFormatting>
  <conditionalFormatting sqref="E229 E233">
    <cfRule type="cellIs" dxfId="409" priority="380" operator="equal">
      <formula>6</formula>
    </cfRule>
  </conditionalFormatting>
  <conditionalFormatting sqref="E228">
    <cfRule type="cellIs" dxfId="408" priority="378" operator="equal">
      <formula>7</formula>
    </cfRule>
    <cfRule type="cellIs" dxfId="407" priority="379" operator="equal">
      <formula>6</formula>
    </cfRule>
  </conditionalFormatting>
  <conditionalFormatting sqref="K218:K241">
    <cfRule type="cellIs" dxfId="405" priority="376" operator="equal">
      <formula>1</formula>
    </cfRule>
    <cfRule type="cellIs" dxfId="404" priority="377" operator="equal">
      <formula>0</formula>
    </cfRule>
  </conditionalFormatting>
  <conditionalFormatting sqref="K223">
    <cfRule type="cellIs" dxfId="403" priority="375" operator="equal">
      <formula>2</formula>
    </cfRule>
  </conditionalFormatting>
  <conditionalFormatting sqref="K218:K222 K224:K241">
    <cfRule type="cellIs" dxfId="402" priority="374" operator="equal">
      <formula>2</formula>
    </cfRule>
  </conditionalFormatting>
  <conditionalFormatting sqref="K218 K220 K227 K230 K234 K236">
    <cfRule type="cellIs" dxfId="401" priority="373" operator="equal">
      <formula>3</formula>
    </cfRule>
  </conditionalFormatting>
  <conditionalFormatting sqref="K219 K221:K222 K224:K226 K228:K229 K231:K233 K235 K237:K241">
    <cfRule type="cellIs" dxfId="400" priority="372" operator="equal">
      <formula>3</formula>
    </cfRule>
  </conditionalFormatting>
  <conditionalFormatting sqref="K219 K221:K222 K224 K235 K240:K241 K237:K238">
    <cfRule type="cellIs" dxfId="399" priority="371" operator="equal">
      <formula>4</formula>
    </cfRule>
  </conditionalFormatting>
  <conditionalFormatting sqref="K225:K226 K228:K229 K231:K233 K239">
    <cfRule type="cellIs" dxfId="398" priority="370" operator="equal">
      <formula>4</formula>
    </cfRule>
  </conditionalFormatting>
  <conditionalFormatting sqref="K225:K226 K231:K232 K239">
    <cfRule type="cellIs" dxfId="397" priority="369" operator="equal">
      <formula>5</formula>
    </cfRule>
  </conditionalFormatting>
  <conditionalFormatting sqref="K228:K229 K233">
    <cfRule type="cellIs" dxfId="396" priority="368" operator="equal">
      <formula>5</formula>
    </cfRule>
  </conditionalFormatting>
  <conditionalFormatting sqref="K229 K233">
    <cfRule type="cellIs" dxfId="395" priority="367" operator="equal">
      <formula>6</formula>
    </cfRule>
  </conditionalFormatting>
  <conditionalFormatting sqref="K228">
    <cfRule type="cellIs" dxfId="394" priority="365" operator="equal">
      <formula>7</formula>
    </cfRule>
    <cfRule type="cellIs" dxfId="393" priority="366" operator="equal">
      <formula>6</formula>
    </cfRule>
  </conditionalFormatting>
  <conditionalFormatting sqref="E260:E283">
    <cfRule type="cellIs" dxfId="391" priority="363" operator="equal">
      <formula>1</formula>
    </cfRule>
    <cfRule type="cellIs" dxfId="390" priority="364" operator="equal">
      <formula>0</formula>
    </cfRule>
  </conditionalFormatting>
  <conditionalFormatting sqref="E265">
    <cfRule type="cellIs" dxfId="389" priority="362" operator="equal">
      <formula>2</formula>
    </cfRule>
  </conditionalFormatting>
  <conditionalFormatting sqref="E260:E264 E266:E283">
    <cfRule type="cellIs" dxfId="388" priority="361" operator="equal">
      <formula>2</formula>
    </cfRule>
  </conditionalFormatting>
  <conditionalFormatting sqref="E260 E262 E269 E272 E276 E278">
    <cfRule type="cellIs" dxfId="387" priority="360" operator="equal">
      <formula>3</formula>
    </cfRule>
  </conditionalFormatting>
  <conditionalFormatting sqref="E261 E263:E264 E266:E268 E270:E271 E273:E275 E277 E279:E283">
    <cfRule type="cellIs" dxfId="386" priority="359" operator="equal">
      <formula>3</formula>
    </cfRule>
  </conditionalFormatting>
  <conditionalFormatting sqref="E261 E263:E264 E266 E277 E282:E283 E279:E280">
    <cfRule type="cellIs" dxfId="385" priority="358" operator="equal">
      <formula>4</formula>
    </cfRule>
  </conditionalFormatting>
  <conditionalFormatting sqref="E267:E268 E270:E271 E273:E275 E281">
    <cfRule type="cellIs" dxfId="384" priority="357" operator="equal">
      <formula>4</formula>
    </cfRule>
  </conditionalFormatting>
  <conditionalFormatting sqref="E267:E268 E273:E274 E281">
    <cfRule type="cellIs" dxfId="383" priority="356" operator="equal">
      <formula>5</formula>
    </cfRule>
  </conditionalFormatting>
  <conditionalFormatting sqref="E270:E271 E275">
    <cfRule type="cellIs" dxfId="382" priority="355" operator="equal">
      <formula>5</formula>
    </cfRule>
  </conditionalFormatting>
  <conditionalFormatting sqref="E271 E275">
    <cfRule type="cellIs" dxfId="381" priority="354" operator="equal">
      <formula>6</formula>
    </cfRule>
  </conditionalFormatting>
  <conditionalFormatting sqref="E270">
    <cfRule type="cellIs" dxfId="380" priority="352" operator="equal">
      <formula>7</formula>
    </cfRule>
    <cfRule type="cellIs" dxfId="379" priority="353" operator="equal">
      <formula>6</formula>
    </cfRule>
  </conditionalFormatting>
  <conditionalFormatting sqref="K260:K283">
    <cfRule type="cellIs" dxfId="377" priority="350" operator="equal">
      <formula>1</formula>
    </cfRule>
    <cfRule type="cellIs" dxfId="376" priority="351" operator="equal">
      <formula>0</formula>
    </cfRule>
  </conditionalFormatting>
  <conditionalFormatting sqref="K265">
    <cfRule type="cellIs" dxfId="375" priority="349" operator="equal">
      <formula>2</formula>
    </cfRule>
  </conditionalFormatting>
  <conditionalFormatting sqref="K260:K264 K266:K283">
    <cfRule type="cellIs" dxfId="374" priority="348" operator="equal">
      <formula>2</formula>
    </cfRule>
  </conditionalFormatting>
  <conditionalFormatting sqref="K260 K262 K269 K272 K276 K278">
    <cfRule type="cellIs" dxfId="373" priority="347" operator="equal">
      <formula>3</formula>
    </cfRule>
  </conditionalFormatting>
  <conditionalFormatting sqref="K261 K263:K264 K266:K268 K270:K271 K273:K275 K277 K279:K283">
    <cfRule type="cellIs" dxfId="372" priority="346" operator="equal">
      <formula>3</formula>
    </cfRule>
  </conditionalFormatting>
  <conditionalFormatting sqref="K261 K263:K264 K266 K277 K282:K283 K279:K280">
    <cfRule type="cellIs" dxfId="371" priority="345" operator="equal">
      <formula>4</formula>
    </cfRule>
  </conditionalFormatting>
  <conditionalFormatting sqref="K267:K268 K270:K271 K273:K275 K281">
    <cfRule type="cellIs" dxfId="370" priority="344" operator="equal">
      <formula>4</formula>
    </cfRule>
  </conditionalFormatting>
  <conditionalFormatting sqref="K267:K268 K273:K274 K281">
    <cfRule type="cellIs" dxfId="369" priority="343" operator="equal">
      <formula>5</formula>
    </cfRule>
  </conditionalFormatting>
  <conditionalFormatting sqref="K270:K271 K275">
    <cfRule type="cellIs" dxfId="368" priority="342" operator="equal">
      <formula>5</formula>
    </cfRule>
  </conditionalFormatting>
  <conditionalFormatting sqref="K271 K275">
    <cfRule type="cellIs" dxfId="367" priority="341" operator="equal">
      <formula>6</formula>
    </cfRule>
  </conditionalFormatting>
  <conditionalFormatting sqref="K270">
    <cfRule type="cellIs" dxfId="366" priority="339" operator="equal">
      <formula>7</formula>
    </cfRule>
    <cfRule type="cellIs" dxfId="365" priority="340" operator="equal">
      <formula>6</formula>
    </cfRule>
  </conditionalFormatting>
  <conditionalFormatting sqref="E302:E325">
    <cfRule type="cellIs" dxfId="363" priority="337" operator="equal">
      <formula>1</formula>
    </cfRule>
    <cfRule type="cellIs" dxfId="362" priority="338" operator="equal">
      <formula>0</formula>
    </cfRule>
  </conditionalFormatting>
  <conditionalFormatting sqref="E307">
    <cfRule type="cellIs" dxfId="361" priority="336" operator="equal">
      <formula>2</formula>
    </cfRule>
  </conditionalFormatting>
  <conditionalFormatting sqref="E302:E306 E308:E325">
    <cfRule type="cellIs" dxfId="360" priority="335" operator="equal">
      <formula>2</formula>
    </cfRule>
  </conditionalFormatting>
  <conditionalFormatting sqref="E302 E304 E311 E314 E318 E320">
    <cfRule type="cellIs" dxfId="359" priority="334" operator="equal">
      <formula>3</formula>
    </cfRule>
  </conditionalFormatting>
  <conditionalFormatting sqref="E303 E305:E306 E308:E310 E312:E313 E315:E317 E319 E321:E325">
    <cfRule type="cellIs" dxfId="358" priority="333" operator="equal">
      <formula>3</formula>
    </cfRule>
  </conditionalFormatting>
  <conditionalFormatting sqref="E303 E305:E306 E308 E319 E324:E325 E321:E322">
    <cfRule type="cellIs" dxfId="357" priority="332" operator="equal">
      <formula>4</formula>
    </cfRule>
  </conditionalFormatting>
  <conditionalFormatting sqref="E309:E310 E312:E313 E315:E317 E323">
    <cfRule type="cellIs" dxfId="356" priority="331" operator="equal">
      <formula>4</formula>
    </cfRule>
  </conditionalFormatting>
  <conditionalFormatting sqref="E309:E310 E315:E316 E323">
    <cfRule type="cellIs" dxfId="355" priority="330" operator="equal">
      <formula>5</formula>
    </cfRule>
  </conditionalFormatting>
  <conditionalFormatting sqref="E312:E313 E317">
    <cfRule type="cellIs" dxfId="354" priority="329" operator="equal">
      <formula>5</formula>
    </cfRule>
  </conditionalFormatting>
  <conditionalFormatting sqref="E313 E317">
    <cfRule type="cellIs" dxfId="353" priority="328" operator="equal">
      <formula>6</formula>
    </cfRule>
  </conditionalFormatting>
  <conditionalFormatting sqref="E312">
    <cfRule type="cellIs" dxfId="352" priority="326" operator="equal">
      <formula>7</formula>
    </cfRule>
    <cfRule type="cellIs" dxfId="351" priority="327" operator="equal">
      <formula>6</formula>
    </cfRule>
  </conditionalFormatting>
  <conditionalFormatting sqref="K302:K325">
    <cfRule type="cellIs" dxfId="349" priority="324" operator="equal">
      <formula>1</formula>
    </cfRule>
    <cfRule type="cellIs" dxfId="348" priority="325" operator="equal">
      <formula>0</formula>
    </cfRule>
  </conditionalFormatting>
  <conditionalFormatting sqref="K307">
    <cfRule type="cellIs" dxfId="347" priority="323" operator="equal">
      <formula>2</formula>
    </cfRule>
  </conditionalFormatting>
  <conditionalFormatting sqref="K302:K306 K308:K325">
    <cfRule type="cellIs" dxfId="346" priority="322" operator="equal">
      <formula>2</formula>
    </cfRule>
  </conditionalFormatting>
  <conditionalFormatting sqref="K302 K304 K311 K314 K318 K320">
    <cfRule type="cellIs" dxfId="345" priority="321" operator="equal">
      <formula>3</formula>
    </cfRule>
  </conditionalFormatting>
  <conditionalFormatting sqref="K303 K305:K306 K308:K310 K312:K313 K315:K317 K319 K321:K325">
    <cfRule type="cellIs" dxfId="344" priority="320" operator="equal">
      <formula>3</formula>
    </cfRule>
  </conditionalFormatting>
  <conditionalFormatting sqref="K303 K305:K306 K308 K319 K324:K325 K321:K322">
    <cfRule type="cellIs" dxfId="343" priority="319" operator="equal">
      <formula>4</formula>
    </cfRule>
  </conditionalFormatting>
  <conditionalFormatting sqref="K309:K310 K312:K313 K315:K317 K323">
    <cfRule type="cellIs" dxfId="342" priority="318" operator="equal">
      <formula>4</formula>
    </cfRule>
  </conditionalFormatting>
  <conditionalFormatting sqref="K309:K310 K315:K316 K323">
    <cfRule type="cellIs" dxfId="341" priority="317" operator="equal">
      <formula>5</formula>
    </cfRule>
  </conditionalFormatting>
  <conditionalFormatting sqref="K312:K313 K317">
    <cfRule type="cellIs" dxfId="340" priority="316" operator="equal">
      <formula>5</formula>
    </cfRule>
  </conditionalFormatting>
  <conditionalFormatting sqref="K313 K317">
    <cfRule type="cellIs" dxfId="339" priority="315" operator="equal">
      <formula>6</formula>
    </cfRule>
  </conditionalFormatting>
  <conditionalFormatting sqref="K312">
    <cfRule type="cellIs" dxfId="338" priority="313" operator="equal">
      <formula>7</formula>
    </cfRule>
    <cfRule type="cellIs" dxfId="337" priority="314" operator="equal">
      <formula>6</formula>
    </cfRule>
  </conditionalFormatting>
  <conditionalFormatting sqref="E344:E367">
    <cfRule type="cellIs" dxfId="335" priority="311" operator="equal">
      <formula>1</formula>
    </cfRule>
    <cfRule type="cellIs" dxfId="334" priority="312" operator="equal">
      <formula>0</formula>
    </cfRule>
  </conditionalFormatting>
  <conditionalFormatting sqref="E349">
    <cfRule type="cellIs" dxfId="333" priority="310" operator="equal">
      <formula>2</formula>
    </cfRule>
  </conditionalFormatting>
  <conditionalFormatting sqref="E344:E348 E350:E367">
    <cfRule type="cellIs" dxfId="332" priority="309" operator="equal">
      <formula>2</formula>
    </cfRule>
  </conditionalFormatting>
  <conditionalFormatting sqref="E344 E346 E353 E356 E360 E362">
    <cfRule type="cellIs" dxfId="331" priority="308" operator="equal">
      <formula>3</formula>
    </cfRule>
  </conditionalFormatting>
  <conditionalFormatting sqref="E345 E347:E348 E350:E352 E354:E355 E357:E359 E361 E363:E367">
    <cfRule type="cellIs" dxfId="330" priority="307" operator="equal">
      <formula>3</formula>
    </cfRule>
  </conditionalFormatting>
  <conditionalFormatting sqref="E345 E347:E348 E350 E361 E366:E367 E363:E364">
    <cfRule type="cellIs" dxfId="329" priority="306" operator="equal">
      <formula>4</formula>
    </cfRule>
  </conditionalFormatting>
  <conditionalFormatting sqref="E351:E352 E354:E355 E357:E359 E365">
    <cfRule type="cellIs" dxfId="328" priority="305" operator="equal">
      <formula>4</formula>
    </cfRule>
  </conditionalFormatting>
  <conditionalFormatting sqref="E351:E352 E357:E358 E365">
    <cfRule type="cellIs" dxfId="327" priority="304" operator="equal">
      <formula>5</formula>
    </cfRule>
  </conditionalFormatting>
  <conditionalFormatting sqref="E354:E355 E359">
    <cfRule type="cellIs" dxfId="326" priority="303" operator="equal">
      <formula>5</formula>
    </cfRule>
  </conditionalFormatting>
  <conditionalFormatting sqref="E355 E359">
    <cfRule type="cellIs" dxfId="325" priority="302" operator="equal">
      <formula>6</formula>
    </cfRule>
  </conditionalFormatting>
  <conditionalFormatting sqref="E354">
    <cfRule type="cellIs" dxfId="324" priority="300" operator="equal">
      <formula>7</formula>
    </cfRule>
    <cfRule type="cellIs" dxfId="323" priority="301" operator="equal">
      <formula>6</formula>
    </cfRule>
  </conditionalFormatting>
  <conditionalFormatting sqref="K344:K367">
    <cfRule type="cellIs" dxfId="321" priority="298" operator="equal">
      <formula>1</formula>
    </cfRule>
    <cfRule type="cellIs" dxfId="320" priority="299" operator="equal">
      <formula>0</formula>
    </cfRule>
  </conditionalFormatting>
  <conditionalFormatting sqref="K349">
    <cfRule type="cellIs" dxfId="319" priority="297" operator="equal">
      <formula>2</formula>
    </cfRule>
  </conditionalFormatting>
  <conditionalFormatting sqref="K344:K348 K350:K367">
    <cfRule type="cellIs" dxfId="318" priority="296" operator="equal">
      <formula>2</formula>
    </cfRule>
  </conditionalFormatting>
  <conditionalFormatting sqref="K344 K346 K353 K356 K360 K362">
    <cfRule type="cellIs" dxfId="317" priority="295" operator="equal">
      <formula>3</formula>
    </cfRule>
  </conditionalFormatting>
  <conditionalFormatting sqref="K345 K347:K348 K350:K352 K354:K355 K357:K359 K361 K363:K367">
    <cfRule type="cellIs" dxfId="316" priority="294" operator="equal">
      <formula>3</formula>
    </cfRule>
  </conditionalFormatting>
  <conditionalFormatting sqref="K345 K347:K348 K350 K361 K366:K367 K363:K364">
    <cfRule type="cellIs" dxfId="315" priority="293" operator="equal">
      <formula>4</formula>
    </cfRule>
  </conditionalFormatting>
  <conditionalFormatting sqref="K351:K352 K354:K355 K357:K359 K365">
    <cfRule type="cellIs" dxfId="314" priority="292" operator="equal">
      <formula>4</formula>
    </cfRule>
  </conditionalFormatting>
  <conditionalFormatting sqref="K351:K352 K357:K358 K365">
    <cfRule type="cellIs" dxfId="313" priority="291" operator="equal">
      <formula>5</formula>
    </cfRule>
  </conditionalFormatting>
  <conditionalFormatting sqref="K354:K355 K359">
    <cfRule type="cellIs" dxfId="312" priority="290" operator="equal">
      <formula>5</formula>
    </cfRule>
  </conditionalFormatting>
  <conditionalFormatting sqref="K355 K359">
    <cfRule type="cellIs" dxfId="311" priority="289" operator="equal">
      <formula>6</formula>
    </cfRule>
  </conditionalFormatting>
  <conditionalFormatting sqref="K354">
    <cfRule type="cellIs" dxfId="310" priority="287" operator="equal">
      <formula>7</formula>
    </cfRule>
    <cfRule type="cellIs" dxfId="309" priority="288" operator="equal">
      <formula>6</formula>
    </cfRule>
  </conditionalFormatting>
  <conditionalFormatting sqref="E386:E409">
    <cfRule type="cellIs" dxfId="307" priority="285" operator="equal">
      <formula>1</formula>
    </cfRule>
    <cfRule type="cellIs" dxfId="306" priority="286" operator="equal">
      <formula>0</formula>
    </cfRule>
  </conditionalFormatting>
  <conditionalFormatting sqref="E391">
    <cfRule type="cellIs" dxfId="305" priority="284" operator="equal">
      <formula>2</formula>
    </cfRule>
  </conditionalFormatting>
  <conditionalFormatting sqref="E386:E390 E392:E409">
    <cfRule type="cellIs" dxfId="304" priority="283" operator="equal">
      <formula>2</formula>
    </cfRule>
  </conditionalFormatting>
  <conditionalFormatting sqref="E386 E388 E395 E398 E402 E404">
    <cfRule type="cellIs" dxfId="303" priority="282" operator="equal">
      <formula>3</formula>
    </cfRule>
  </conditionalFormatting>
  <conditionalFormatting sqref="E387 E389:E390 E392:E394 E396:E397 E399:E401 E403 E405:E409">
    <cfRule type="cellIs" dxfId="302" priority="281" operator="equal">
      <formula>3</formula>
    </cfRule>
  </conditionalFormatting>
  <conditionalFormatting sqref="E387 E389:E390 E392 E403 E408:E409 E405:E406">
    <cfRule type="cellIs" dxfId="301" priority="280" operator="equal">
      <formula>4</formula>
    </cfRule>
  </conditionalFormatting>
  <conditionalFormatting sqref="E393:E394 E396:E397 E399:E401 E407">
    <cfRule type="cellIs" dxfId="300" priority="279" operator="equal">
      <formula>4</formula>
    </cfRule>
  </conditionalFormatting>
  <conditionalFormatting sqref="E393:E394 E399:E400 E407">
    <cfRule type="cellIs" dxfId="299" priority="278" operator="equal">
      <formula>5</formula>
    </cfRule>
  </conditionalFormatting>
  <conditionalFormatting sqref="E396:E397 E401">
    <cfRule type="cellIs" dxfId="298" priority="277" operator="equal">
      <formula>5</formula>
    </cfRule>
  </conditionalFormatting>
  <conditionalFormatting sqref="E397 E401">
    <cfRule type="cellIs" dxfId="297" priority="276" operator="equal">
      <formula>6</formula>
    </cfRule>
  </conditionalFormatting>
  <conditionalFormatting sqref="E396">
    <cfRule type="cellIs" dxfId="296" priority="274" operator="equal">
      <formula>7</formula>
    </cfRule>
    <cfRule type="cellIs" dxfId="295" priority="275" operator="equal">
      <formula>6</formula>
    </cfRule>
  </conditionalFormatting>
  <conditionalFormatting sqref="K386:K409">
    <cfRule type="cellIs" dxfId="293" priority="272" operator="equal">
      <formula>1</formula>
    </cfRule>
    <cfRule type="cellIs" dxfId="292" priority="273" operator="equal">
      <formula>0</formula>
    </cfRule>
  </conditionalFormatting>
  <conditionalFormatting sqref="K391">
    <cfRule type="cellIs" dxfId="291" priority="271" operator="equal">
      <formula>2</formula>
    </cfRule>
  </conditionalFormatting>
  <conditionalFormatting sqref="K386:K390 K392:K409">
    <cfRule type="cellIs" dxfId="290" priority="270" operator="equal">
      <formula>2</formula>
    </cfRule>
  </conditionalFormatting>
  <conditionalFormatting sqref="K386 K388 K395 K398 K402 K404">
    <cfRule type="cellIs" dxfId="289" priority="269" operator="equal">
      <formula>3</formula>
    </cfRule>
  </conditionalFormatting>
  <conditionalFormatting sqref="K387 K389:K390 K392:K394 K396:K397 K399:K401 K403 K405:K409">
    <cfRule type="cellIs" dxfId="288" priority="268" operator="equal">
      <formula>3</formula>
    </cfRule>
  </conditionalFormatting>
  <conditionalFormatting sqref="K387 K389:K390 K392 K403 K408:K409 K405:K406">
    <cfRule type="cellIs" dxfId="287" priority="267" operator="equal">
      <formula>4</formula>
    </cfRule>
  </conditionalFormatting>
  <conditionalFormatting sqref="K393:K394 K396:K397 K399:K401 K407">
    <cfRule type="cellIs" dxfId="286" priority="266" operator="equal">
      <formula>4</formula>
    </cfRule>
  </conditionalFormatting>
  <conditionalFormatting sqref="K393:K394 K399:K400 K407">
    <cfRule type="cellIs" dxfId="285" priority="265" operator="equal">
      <formula>5</formula>
    </cfRule>
  </conditionalFormatting>
  <conditionalFormatting sqref="K396:K397 K401">
    <cfRule type="cellIs" dxfId="284" priority="264" operator="equal">
      <formula>5</formula>
    </cfRule>
  </conditionalFormatting>
  <conditionalFormatting sqref="K397 K401">
    <cfRule type="cellIs" dxfId="283" priority="263" operator="equal">
      <formula>6</formula>
    </cfRule>
  </conditionalFormatting>
  <conditionalFormatting sqref="K396">
    <cfRule type="cellIs" dxfId="282" priority="261" operator="equal">
      <formula>7</formula>
    </cfRule>
    <cfRule type="cellIs" dxfId="281" priority="262" operator="equal">
      <formula>6</formula>
    </cfRule>
  </conditionalFormatting>
  <conditionalFormatting sqref="E428:E451">
    <cfRule type="cellIs" dxfId="279" priority="259" operator="equal">
      <formula>1</formula>
    </cfRule>
    <cfRule type="cellIs" dxfId="278" priority="260" operator="equal">
      <formula>0</formula>
    </cfRule>
  </conditionalFormatting>
  <conditionalFormatting sqref="E433">
    <cfRule type="cellIs" dxfId="277" priority="258" operator="equal">
      <formula>2</formula>
    </cfRule>
  </conditionalFormatting>
  <conditionalFormatting sqref="E428:E432 E434:E451">
    <cfRule type="cellIs" dxfId="276" priority="257" operator="equal">
      <formula>2</formula>
    </cfRule>
  </conditionalFormatting>
  <conditionalFormatting sqref="E428 E430 E437 E440 E444 E446">
    <cfRule type="cellIs" dxfId="275" priority="256" operator="equal">
      <formula>3</formula>
    </cfRule>
  </conditionalFormatting>
  <conditionalFormatting sqref="E429 E431:E432 E434:E436 E438:E439 E441:E443 E445 E447:E451">
    <cfRule type="cellIs" dxfId="274" priority="255" operator="equal">
      <formula>3</formula>
    </cfRule>
  </conditionalFormatting>
  <conditionalFormatting sqref="E429 E431:E432 E434 E445 E450:E451 E447:E448">
    <cfRule type="cellIs" dxfId="273" priority="254" operator="equal">
      <formula>4</formula>
    </cfRule>
  </conditionalFormatting>
  <conditionalFormatting sqref="E435:E436 E438:E439 E441:E443 E449">
    <cfRule type="cellIs" dxfId="272" priority="253" operator="equal">
      <formula>4</formula>
    </cfRule>
  </conditionalFormatting>
  <conditionalFormatting sqref="E435:E436 E441:E442 E449">
    <cfRule type="cellIs" dxfId="271" priority="252" operator="equal">
      <formula>5</formula>
    </cfRule>
  </conditionalFormatting>
  <conditionalFormatting sqref="E438:E439 E443">
    <cfRule type="cellIs" dxfId="270" priority="251" operator="equal">
      <formula>5</formula>
    </cfRule>
  </conditionalFormatting>
  <conditionalFormatting sqref="E439 E443">
    <cfRule type="cellIs" dxfId="269" priority="250" operator="equal">
      <formula>6</formula>
    </cfRule>
  </conditionalFormatting>
  <conditionalFormatting sqref="E438">
    <cfRule type="cellIs" dxfId="268" priority="248" operator="equal">
      <formula>7</formula>
    </cfRule>
    <cfRule type="cellIs" dxfId="267" priority="249" operator="equal">
      <formula>6</formula>
    </cfRule>
  </conditionalFormatting>
  <conditionalFormatting sqref="K428:K451">
    <cfRule type="cellIs" dxfId="265" priority="246" operator="equal">
      <formula>1</formula>
    </cfRule>
    <cfRule type="cellIs" dxfId="264" priority="247" operator="equal">
      <formula>0</formula>
    </cfRule>
  </conditionalFormatting>
  <conditionalFormatting sqref="K433">
    <cfRule type="cellIs" dxfId="263" priority="245" operator="equal">
      <formula>2</formula>
    </cfRule>
  </conditionalFormatting>
  <conditionalFormatting sqref="K428:K432 K434:K451">
    <cfRule type="cellIs" dxfId="262" priority="244" operator="equal">
      <formula>2</formula>
    </cfRule>
  </conditionalFormatting>
  <conditionalFormatting sqref="K428 K430 K437 K440 K444 K446">
    <cfRule type="cellIs" dxfId="261" priority="243" operator="equal">
      <formula>3</formula>
    </cfRule>
  </conditionalFormatting>
  <conditionalFormatting sqref="K429 K431:K432 K434:K436 K438:K439 K441:K443 K445 K447:K451">
    <cfRule type="cellIs" dxfId="260" priority="242" operator="equal">
      <formula>3</formula>
    </cfRule>
  </conditionalFormatting>
  <conditionalFormatting sqref="K429 K431:K432 K434 K445 K450:K451 K447:K448">
    <cfRule type="cellIs" dxfId="259" priority="241" operator="equal">
      <formula>4</formula>
    </cfRule>
  </conditionalFormatting>
  <conditionalFormatting sqref="K435:K436 K438:K439 K441:K443 K449">
    <cfRule type="cellIs" dxfId="258" priority="240" operator="equal">
      <formula>4</formula>
    </cfRule>
  </conditionalFormatting>
  <conditionalFormatting sqref="K435:K436 K441:K442 K449">
    <cfRule type="cellIs" dxfId="257" priority="239" operator="equal">
      <formula>5</formula>
    </cfRule>
  </conditionalFormatting>
  <conditionalFormatting sqref="K438:K439 K443">
    <cfRule type="cellIs" dxfId="256" priority="238" operator="equal">
      <formula>5</formula>
    </cfRule>
  </conditionalFormatting>
  <conditionalFormatting sqref="K439 K443">
    <cfRule type="cellIs" dxfId="255" priority="237" operator="equal">
      <formula>6</formula>
    </cfRule>
  </conditionalFormatting>
  <conditionalFormatting sqref="K438">
    <cfRule type="cellIs" dxfId="254" priority="235" operator="equal">
      <formula>7</formula>
    </cfRule>
    <cfRule type="cellIs" dxfId="253" priority="236" operator="equal">
      <formula>6</formula>
    </cfRule>
  </conditionalFormatting>
  <conditionalFormatting sqref="E470:E493">
    <cfRule type="cellIs" dxfId="251" priority="233" operator="equal">
      <formula>1</formula>
    </cfRule>
    <cfRule type="cellIs" dxfId="250" priority="234" operator="equal">
      <formula>0</formula>
    </cfRule>
  </conditionalFormatting>
  <conditionalFormatting sqref="E475">
    <cfRule type="cellIs" dxfId="249" priority="232" operator="equal">
      <formula>2</formula>
    </cfRule>
  </conditionalFormatting>
  <conditionalFormatting sqref="E470:E474 E476:E493">
    <cfRule type="cellIs" dxfId="248" priority="231" operator="equal">
      <formula>2</formula>
    </cfRule>
  </conditionalFormatting>
  <conditionalFormatting sqref="E470 E472 E479 E482 E486 E488">
    <cfRule type="cellIs" dxfId="247" priority="230" operator="equal">
      <formula>3</formula>
    </cfRule>
  </conditionalFormatting>
  <conditionalFormatting sqref="E471 E473:E474 E476:E478 E480:E481 E483:E485 E487 E489:E493">
    <cfRule type="cellIs" dxfId="246" priority="229" operator="equal">
      <formula>3</formula>
    </cfRule>
  </conditionalFormatting>
  <conditionalFormatting sqref="E471 E473:E474 E476 E487 E492:E493 E489:E490">
    <cfRule type="cellIs" dxfId="245" priority="228" operator="equal">
      <formula>4</formula>
    </cfRule>
  </conditionalFormatting>
  <conditionalFormatting sqref="E477:E478 E480:E481 E483:E485 E491">
    <cfRule type="cellIs" dxfId="244" priority="227" operator="equal">
      <formula>4</formula>
    </cfRule>
  </conditionalFormatting>
  <conditionalFormatting sqref="E477:E478 E483:E484 E491">
    <cfRule type="cellIs" dxfId="243" priority="226" operator="equal">
      <formula>5</formula>
    </cfRule>
  </conditionalFormatting>
  <conditionalFormatting sqref="E480:E481 E485">
    <cfRule type="cellIs" dxfId="242" priority="225" operator="equal">
      <formula>5</formula>
    </cfRule>
  </conditionalFormatting>
  <conditionalFormatting sqref="E481 E485">
    <cfRule type="cellIs" dxfId="241" priority="224" operator="equal">
      <formula>6</formula>
    </cfRule>
  </conditionalFormatting>
  <conditionalFormatting sqref="E480">
    <cfRule type="cellIs" dxfId="240" priority="222" operator="equal">
      <formula>7</formula>
    </cfRule>
    <cfRule type="cellIs" dxfId="239" priority="223" operator="equal">
      <formula>6</formula>
    </cfRule>
  </conditionalFormatting>
  <conditionalFormatting sqref="K470:K493">
    <cfRule type="cellIs" dxfId="237" priority="220" operator="equal">
      <formula>1</formula>
    </cfRule>
    <cfRule type="cellIs" dxfId="236" priority="221" operator="equal">
      <formula>0</formula>
    </cfRule>
  </conditionalFormatting>
  <conditionalFormatting sqref="K475">
    <cfRule type="cellIs" dxfId="235" priority="219" operator="equal">
      <formula>2</formula>
    </cfRule>
  </conditionalFormatting>
  <conditionalFormatting sqref="K470:K474 K476:K493">
    <cfRule type="cellIs" dxfId="234" priority="218" operator="equal">
      <formula>2</formula>
    </cfRule>
  </conditionalFormatting>
  <conditionalFormatting sqref="K470 K472 K479 K482 K486 K488">
    <cfRule type="cellIs" dxfId="233" priority="217" operator="equal">
      <formula>3</formula>
    </cfRule>
  </conditionalFormatting>
  <conditionalFormatting sqref="K471 K473:K474 K476:K478 K480:K481 K483:K485 K487 K489:K493">
    <cfRule type="cellIs" dxfId="232" priority="216" operator="equal">
      <formula>3</formula>
    </cfRule>
  </conditionalFormatting>
  <conditionalFormatting sqref="K471 K473:K474 K476 K487 K492:K493 K489:K490">
    <cfRule type="cellIs" dxfId="231" priority="215" operator="equal">
      <formula>4</formula>
    </cfRule>
  </conditionalFormatting>
  <conditionalFormatting sqref="K477:K478 K480:K481 K483:K485 K491">
    <cfRule type="cellIs" dxfId="230" priority="214" operator="equal">
      <formula>4</formula>
    </cfRule>
  </conditionalFormatting>
  <conditionalFormatting sqref="K477:K478 K483:K484 K491">
    <cfRule type="cellIs" dxfId="229" priority="213" operator="equal">
      <formula>5</formula>
    </cfRule>
  </conditionalFormatting>
  <conditionalFormatting sqref="K480:K481 K485">
    <cfRule type="cellIs" dxfId="228" priority="212" operator="equal">
      <formula>5</formula>
    </cfRule>
  </conditionalFormatting>
  <conditionalFormatting sqref="K481 K485">
    <cfRule type="cellIs" dxfId="227" priority="211" operator="equal">
      <formula>6</formula>
    </cfRule>
  </conditionalFormatting>
  <conditionalFormatting sqref="K480">
    <cfRule type="cellIs" dxfId="226" priority="209" operator="equal">
      <formula>7</formula>
    </cfRule>
    <cfRule type="cellIs" dxfId="225" priority="210" operator="equal">
      <formula>6</formula>
    </cfRule>
  </conditionalFormatting>
  <conditionalFormatting sqref="E512:E535">
    <cfRule type="cellIs" dxfId="223" priority="207" operator="equal">
      <formula>1</formula>
    </cfRule>
    <cfRule type="cellIs" dxfId="222" priority="208" operator="equal">
      <formula>0</formula>
    </cfRule>
  </conditionalFormatting>
  <conditionalFormatting sqref="E517">
    <cfRule type="cellIs" dxfId="221" priority="206" operator="equal">
      <formula>2</formula>
    </cfRule>
  </conditionalFormatting>
  <conditionalFormatting sqref="E512:E516 E518:E535">
    <cfRule type="cellIs" dxfId="220" priority="205" operator="equal">
      <formula>2</formula>
    </cfRule>
  </conditionalFormatting>
  <conditionalFormatting sqref="E512 E514 E521 E524 E528 E530">
    <cfRule type="cellIs" dxfId="219" priority="204" operator="equal">
      <formula>3</formula>
    </cfRule>
  </conditionalFormatting>
  <conditionalFormatting sqref="E513 E515:E516 E518:E520 E522:E523 E525:E527 E529 E531:E535">
    <cfRule type="cellIs" dxfId="218" priority="203" operator="equal">
      <formula>3</formula>
    </cfRule>
  </conditionalFormatting>
  <conditionalFormatting sqref="E513 E515:E516 E518 E529 E534:E535 E531:E532">
    <cfRule type="cellIs" dxfId="217" priority="202" operator="equal">
      <formula>4</formula>
    </cfRule>
  </conditionalFormatting>
  <conditionalFormatting sqref="E519:E520 E522:E523 E525:E527 E533">
    <cfRule type="cellIs" dxfId="216" priority="201" operator="equal">
      <formula>4</formula>
    </cfRule>
  </conditionalFormatting>
  <conditionalFormatting sqref="E519:E520 E525:E526 E533">
    <cfRule type="cellIs" dxfId="215" priority="200" operator="equal">
      <formula>5</formula>
    </cfRule>
  </conditionalFormatting>
  <conditionalFormatting sqref="E522:E523 E527">
    <cfRule type="cellIs" dxfId="214" priority="199" operator="equal">
      <formula>5</formula>
    </cfRule>
  </conditionalFormatting>
  <conditionalFormatting sqref="E523 E527">
    <cfRule type="cellIs" dxfId="213" priority="198" operator="equal">
      <formula>6</formula>
    </cfRule>
  </conditionalFormatting>
  <conditionalFormatting sqref="E522">
    <cfRule type="cellIs" dxfId="212" priority="196" operator="equal">
      <formula>7</formula>
    </cfRule>
    <cfRule type="cellIs" dxfId="211" priority="197" operator="equal">
      <formula>6</formula>
    </cfRule>
  </conditionalFormatting>
  <conditionalFormatting sqref="K512:K535">
    <cfRule type="cellIs" dxfId="209" priority="194" operator="equal">
      <formula>1</formula>
    </cfRule>
    <cfRule type="cellIs" dxfId="208" priority="195" operator="equal">
      <formula>0</formula>
    </cfRule>
  </conditionalFormatting>
  <conditionalFormatting sqref="K517">
    <cfRule type="cellIs" dxfId="207" priority="193" operator="equal">
      <formula>2</formula>
    </cfRule>
  </conditionalFormatting>
  <conditionalFormatting sqref="K512:K516 K518:K535">
    <cfRule type="cellIs" dxfId="206" priority="192" operator="equal">
      <formula>2</formula>
    </cfRule>
  </conditionalFormatting>
  <conditionalFormatting sqref="K512 K514 K521 K524 K528 K530">
    <cfRule type="cellIs" dxfId="205" priority="191" operator="equal">
      <formula>3</formula>
    </cfRule>
  </conditionalFormatting>
  <conditionalFormatting sqref="K513 K515:K516 K518:K520 K522:K523 K525:K527 K529 K531:K535">
    <cfRule type="cellIs" dxfId="204" priority="190" operator="equal">
      <formula>3</formula>
    </cfRule>
  </conditionalFormatting>
  <conditionalFormatting sqref="K513 K515:K516 K518 K529 K534:K535 K531:K532">
    <cfRule type="cellIs" dxfId="203" priority="189" operator="equal">
      <formula>4</formula>
    </cfRule>
  </conditionalFormatting>
  <conditionalFormatting sqref="K519:K520 K522:K523 K525:K527 K533">
    <cfRule type="cellIs" dxfId="202" priority="188" operator="equal">
      <formula>4</formula>
    </cfRule>
  </conditionalFormatting>
  <conditionalFormatting sqref="K519:K520 K525:K526 K533">
    <cfRule type="cellIs" dxfId="201" priority="187" operator="equal">
      <formula>5</formula>
    </cfRule>
  </conditionalFormatting>
  <conditionalFormatting sqref="K522:K523 K527">
    <cfRule type="cellIs" dxfId="200" priority="186" operator="equal">
      <formula>5</formula>
    </cfRule>
  </conditionalFormatting>
  <conditionalFormatting sqref="K523 K527">
    <cfRule type="cellIs" dxfId="199" priority="185" operator="equal">
      <formula>6</formula>
    </cfRule>
  </conditionalFormatting>
  <conditionalFormatting sqref="K522">
    <cfRule type="cellIs" dxfId="198" priority="183" operator="equal">
      <formula>7</formula>
    </cfRule>
    <cfRule type="cellIs" dxfId="197" priority="184" operator="equal">
      <formula>6</formula>
    </cfRule>
  </conditionalFormatting>
  <conditionalFormatting sqref="E554:E577">
    <cfRule type="cellIs" dxfId="195" priority="181" operator="equal">
      <formula>1</formula>
    </cfRule>
    <cfRule type="cellIs" dxfId="194" priority="182" operator="equal">
      <formula>0</formula>
    </cfRule>
  </conditionalFormatting>
  <conditionalFormatting sqref="E559">
    <cfRule type="cellIs" dxfId="193" priority="180" operator="equal">
      <formula>2</formula>
    </cfRule>
  </conditionalFormatting>
  <conditionalFormatting sqref="E554:E558 E560:E577">
    <cfRule type="cellIs" dxfId="192" priority="179" operator="equal">
      <formula>2</formula>
    </cfRule>
  </conditionalFormatting>
  <conditionalFormatting sqref="E554 E556 E563 E566 E570 E572">
    <cfRule type="cellIs" dxfId="191" priority="178" operator="equal">
      <formula>3</formula>
    </cfRule>
  </conditionalFormatting>
  <conditionalFormatting sqref="E555 E557:E558 E560:E562 E564:E565 E567:E569 E571 E573:E577">
    <cfRule type="cellIs" dxfId="190" priority="177" operator="equal">
      <formula>3</formula>
    </cfRule>
  </conditionalFormatting>
  <conditionalFormatting sqref="E555 E557:E558 E560 E571 E576:E577 E573:E574">
    <cfRule type="cellIs" dxfId="189" priority="176" operator="equal">
      <formula>4</formula>
    </cfRule>
  </conditionalFormatting>
  <conditionalFormatting sqref="E561:E562 E564:E565 E567:E569 E575">
    <cfRule type="cellIs" dxfId="188" priority="175" operator="equal">
      <formula>4</formula>
    </cfRule>
  </conditionalFormatting>
  <conditionalFormatting sqref="E561:E562 E567:E568 E575">
    <cfRule type="cellIs" dxfId="187" priority="174" operator="equal">
      <formula>5</formula>
    </cfRule>
  </conditionalFormatting>
  <conditionalFormatting sqref="E564:E565 E569">
    <cfRule type="cellIs" dxfId="186" priority="173" operator="equal">
      <formula>5</formula>
    </cfRule>
  </conditionalFormatting>
  <conditionalFormatting sqref="E565 E569">
    <cfRule type="cellIs" dxfId="185" priority="172" operator="equal">
      <formula>6</formula>
    </cfRule>
  </conditionalFormatting>
  <conditionalFormatting sqref="E564">
    <cfRule type="cellIs" dxfId="184" priority="170" operator="equal">
      <formula>7</formula>
    </cfRule>
    <cfRule type="cellIs" dxfId="183" priority="171" operator="equal">
      <formula>6</formula>
    </cfRule>
  </conditionalFormatting>
  <conditionalFormatting sqref="K554:K577">
    <cfRule type="cellIs" dxfId="181" priority="168" operator="equal">
      <formula>1</formula>
    </cfRule>
    <cfRule type="cellIs" dxfId="180" priority="169" operator="equal">
      <formula>0</formula>
    </cfRule>
  </conditionalFormatting>
  <conditionalFormatting sqref="K559">
    <cfRule type="cellIs" dxfId="179" priority="167" operator="equal">
      <formula>2</formula>
    </cfRule>
  </conditionalFormatting>
  <conditionalFormatting sqref="K554:K558 K560:K577">
    <cfRule type="cellIs" dxfId="178" priority="166" operator="equal">
      <formula>2</formula>
    </cfRule>
  </conditionalFormatting>
  <conditionalFormatting sqref="K554 K556 K563 K566 K570 K572">
    <cfRule type="cellIs" dxfId="177" priority="165" operator="equal">
      <formula>3</formula>
    </cfRule>
  </conditionalFormatting>
  <conditionalFormatting sqref="K555 K557:K558 K560:K562 K564:K565 K567:K569 K571 K573:K577">
    <cfRule type="cellIs" dxfId="176" priority="164" operator="equal">
      <formula>3</formula>
    </cfRule>
  </conditionalFormatting>
  <conditionalFormatting sqref="K555 K557:K558 K560 K571 K576:K577 K573:K574">
    <cfRule type="cellIs" dxfId="175" priority="163" operator="equal">
      <formula>4</formula>
    </cfRule>
  </conditionalFormatting>
  <conditionalFormatting sqref="K561:K562 K564:K565 K567:K569 K575">
    <cfRule type="cellIs" dxfId="174" priority="162" operator="equal">
      <formula>4</formula>
    </cfRule>
  </conditionalFormatting>
  <conditionalFormatting sqref="K561:K562 K567:K568 K575">
    <cfRule type="cellIs" dxfId="173" priority="161" operator="equal">
      <formula>5</formula>
    </cfRule>
  </conditionalFormatting>
  <conditionalFormatting sqref="K564:K565 K569">
    <cfRule type="cellIs" dxfId="172" priority="160" operator="equal">
      <formula>5</formula>
    </cfRule>
  </conditionalFormatting>
  <conditionalFormatting sqref="K565 K569">
    <cfRule type="cellIs" dxfId="171" priority="159" operator="equal">
      <formula>6</formula>
    </cfRule>
  </conditionalFormatting>
  <conditionalFormatting sqref="K564">
    <cfRule type="cellIs" dxfId="170" priority="157" operator="equal">
      <formula>7</formula>
    </cfRule>
    <cfRule type="cellIs" dxfId="169" priority="158" operator="equal">
      <formula>6</formula>
    </cfRule>
  </conditionalFormatting>
  <conditionalFormatting sqref="E596:E619">
    <cfRule type="cellIs" dxfId="167" priority="155" operator="equal">
      <formula>1</formula>
    </cfRule>
    <cfRule type="cellIs" dxfId="166" priority="156" operator="equal">
      <formula>0</formula>
    </cfRule>
  </conditionalFormatting>
  <conditionalFormatting sqref="E601">
    <cfRule type="cellIs" dxfId="165" priority="154" operator="equal">
      <formula>2</formula>
    </cfRule>
  </conditionalFormatting>
  <conditionalFormatting sqref="E596:E600 E602:E619">
    <cfRule type="cellIs" dxfId="164" priority="153" operator="equal">
      <formula>2</formula>
    </cfRule>
  </conditionalFormatting>
  <conditionalFormatting sqref="E596 E598 E605 E608 E612 E614">
    <cfRule type="cellIs" dxfId="163" priority="152" operator="equal">
      <formula>3</formula>
    </cfRule>
  </conditionalFormatting>
  <conditionalFormatting sqref="E597 E599:E600 E602:E604 E606:E607 E609:E611 E613 E615:E619">
    <cfRule type="cellIs" dxfId="162" priority="151" operator="equal">
      <formula>3</formula>
    </cfRule>
  </conditionalFormatting>
  <conditionalFormatting sqref="E597 E599:E600 E602 E613 E618:E619 E615:E616">
    <cfRule type="cellIs" dxfId="161" priority="150" operator="equal">
      <formula>4</formula>
    </cfRule>
  </conditionalFormatting>
  <conditionalFormatting sqref="E603:E604 E606:E607 E609:E611 E617">
    <cfRule type="cellIs" dxfId="160" priority="149" operator="equal">
      <formula>4</formula>
    </cfRule>
  </conditionalFormatting>
  <conditionalFormatting sqref="E603:E604 E609:E610 E617">
    <cfRule type="cellIs" dxfId="159" priority="148" operator="equal">
      <formula>5</formula>
    </cfRule>
  </conditionalFormatting>
  <conditionalFormatting sqref="E606:E607 E611">
    <cfRule type="cellIs" dxfId="158" priority="147" operator="equal">
      <formula>5</formula>
    </cfRule>
  </conditionalFormatting>
  <conditionalFormatting sqref="E607 E611">
    <cfRule type="cellIs" dxfId="157" priority="146" operator="equal">
      <formula>6</formula>
    </cfRule>
  </conditionalFormatting>
  <conditionalFormatting sqref="E606">
    <cfRule type="cellIs" dxfId="156" priority="144" operator="equal">
      <formula>7</formula>
    </cfRule>
    <cfRule type="cellIs" dxfId="155" priority="145" operator="equal">
      <formula>6</formula>
    </cfRule>
  </conditionalFormatting>
  <conditionalFormatting sqref="K596:K619">
    <cfRule type="cellIs" dxfId="153" priority="142" operator="equal">
      <formula>1</formula>
    </cfRule>
    <cfRule type="cellIs" dxfId="152" priority="143" operator="equal">
      <formula>0</formula>
    </cfRule>
  </conditionalFormatting>
  <conditionalFormatting sqref="K601">
    <cfRule type="cellIs" dxfId="151" priority="141" operator="equal">
      <formula>2</formula>
    </cfRule>
  </conditionalFormatting>
  <conditionalFormatting sqref="K596:K600 K602:K619">
    <cfRule type="cellIs" dxfId="150" priority="140" operator="equal">
      <formula>2</formula>
    </cfRule>
  </conditionalFormatting>
  <conditionalFormatting sqref="K596 K598 K605 K608 K612 K614">
    <cfRule type="cellIs" dxfId="149" priority="139" operator="equal">
      <formula>3</formula>
    </cfRule>
  </conditionalFormatting>
  <conditionalFormatting sqref="K597 K599:K600 K602:K604 K606:K607 K609:K611 K613 K615:K619">
    <cfRule type="cellIs" dxfId="148" priority="138" operator="equal">
      <formula>3</formula>
    </cfRule>
  </conditionalFormatting>
  <conditionalFormatting sqref="K597 K599:K600 K602 K613 K618:K619 K615:K616">
    <cfRule type="cellIs" dxfId="147" priority="137" operator="equal">
      <formula>4</formula>
    </cfRule>
  </conditionalFormatting>
  <conditionalFormatting sqref="K603:K604 K606:K607 K609:K611 K617">
    <cfRule type="cellIs" dxfId="146" priority="136" operator="equal">
      <formula>4</formula>
    </cfRule>
  </conditionalFormatting>
  <conditionalFormatting sqref="K603:K604 K609:K610 K617">
    <cfRule type="cellIs" dxfId="145" priority="135" operator="equal">
      <formula>5</formula>
    </cfRule>
  </conditionalFormatting>
  <conditionalFormatting sqref="K606:K607 K611">
    <cfRule type="cellIs" dxfId="144" priority="134" operator="equal">
      <formula>5</formula>
    </cfRule>
  </conditionalFormatting>
  <conditionalFormatting sqref="K607 K611">
    <cfRule type="cellIs" dxfId="143" priority="133" operator="equal">
      <formula>6</formula>
    </cfRule>
  </conditionalFormatting>
  <conditionalFormatting sqref="K606">
    <cfRule type="cellIs" dxfId="142" priority="131" operator="equal">
      <formula>7</formula>
    </cfRule>
    <cfRule type="cellIs" dxfId="141" priority="132" operator="equal">
      <formula>6</formula>
    </cfRule>
  </conditionalFormatting>
  <conditionalFormatting sqref="E638:E661">
    <cfRule type="cellIs" dxfId="139" priority="129" operator="equal">
      <formula>1</formula>
    </cfRule>
    <cfRule type="cellIs" dxfId="138" priority="130" operator="equal">
      <formula>0</formula>
    </cfRule>
  </conditionalFormatting>
  <conditionalFormatting sqref="E643">
    <cfRule type="cellIs" dxfId="137" priority="128" operator="equal">
      <formula>2</formula>
    </cfRule>
  </conditionalFormatting>
  <conditionalFormatting sqref="E638:E642 E644:E661">
    <cfRule type="cellIs" dxfId="136" priority="127" operator="equal">
      <formula>2</formula>
    </cfRule>
  </conditionalFormatting>
  <conditionalFormatting sqref="E638 E640 E647 E650 E654 E656">
    <cfRule type="cellIs" dxfId="135" priority="126" operator="equal">
      <formula>3</formula>
    </cfRule>
  </conditionalFormatting>
  <conditionalFormatting sqref="E639 E641:E642 E644:E646 E648:E649 E651:E653 E655 E657:E661">
    <cfRule type="cellIs" dxfId="134" priority="125" operator="equal">
      <formula>3</formula>
    </cfRule>
  </conditionalFormatting>
  <conditionalFormatting sqref="E639 E641:E642 E644 E655 E660:E661 E657:E658">
    <cfRule type="cellIs" dxfId="133" priority="124" operator="equal">
      <formula>4</formula>
    </cfRule>
  </conditionalFormatting>
  <conditionalFormatting sqref="E645:E646 E648:E649 E651:E653 E659">
    <cfRule type="cellIs" dxfId="132" priority="123" operator="equal">
      <formula>4</formula>
    </cfRule>
  </conditionalFormatting>
  <conditionalFormatting sqref="E645:E646 E651:E652 E659">
    <cfRule type="cellIs" dxfId="131" priority="122" operator="equal">
      <formula>5</formula>
    </cfRule>
  </conditionalFormatting>
  <conditionalFormatting sqref="E648:E649 E653">
    <cfRule type="cellIs" dxfId="130" priority="121" operator="equal">
      <formula>5</formula>
    </cfRule>
  </conditionalFormatting>
  <conditionalFormatting sqref="E649 E653">
    <cfRule type="cellIs" dxfId="129" priority="120" operator="equal">
      <formula>6</formula>
    </cfRule>
  </conditionalFormatting>
  <conditionalFormatting sqref="E648">
    <cfRule type="cellIs" dxfId="128" priority="118" operator="equal">
      <formula>7</formula>
    </cfRule>
    <cfRule type="cellIs" dxfId="127" priority="119" operator="equal">
      <formula>6</formula>
    </cfRule>
  </conditionalFormatting>
  <conditionalFormatting sqref="K638:K661">
    <cfRule type="cellIs" dxfId="125" priority="116" operator="equal">
      <formula>1</formula>
    </cfRule>
    <cfRule type="cellIs" dxfId="124" priority="117" operator="equal">
      <formula>0</formula>
    </cfRule>
  </conditionalFormatting>
  <conditionalFormatting sqref="K643">
    <cfRule type="cellIs" dxfId="123" priority="115" operator="equal">
      <formula>2</formula>
    </cfRule>
  </conditionalFormatting>
  <conditionalFormatting sqref="K638:K642 K644:K661">
    <cfRule type="cellIs" dxfId="122" priority="114" operator="equal">
      <formula>2</formula>
    </cfRule>
  </conditionalFormatting>
  <conditionalFormatting sqref="K638 K640 K647 K650 K654 K656">
    <cfRule type="cellIs" dxfId="121" priority="113" operator="equal">
      <formula>3</formula>
    </cfRule>
  </conditionalFormatting>
  <conditionalFormatting sqref="K639 K641:K642 K644:K646 K648:K649 K651:K653 K655 K657:K661">
    <cfRule type="cellIs" dxfId="120" priority="112" operator="equal">
      <formula>3</formula>
    </cfRule>
  </conditionalFormatting>
  <conditionalFormatting sqref="K639 K641:K642 K644 K655 K660:K661 K657:K658">
    <cfRule type="cellIs" dxfId="119" priority="111" operator="equal">
      <formula>4</formula>
    </cfRule>
  </conditionalFormatting>
  <conditionalFormatting sqref="K645:K646 K648:K649 K651:K653 K659">
    <cfRule type="cellIs" dxfId="118" priority="110" operator="equal">
      <formula>4</formula>
    </cfRule>
  </conditionalFormatting>
  <conditionalFormatting sqref="K645:K646 K651:K652 K659">
    <cfRule type="cellIs" dxfId="117" priority="109" operator="equal">
      <formula>5</formula>
    </cfRule>
  </conditionalFormatting>
  <conditionalFormatting sqref="K648:K649 K653">
    <cfRule type="cellIs" dxfId="116" priority="108" operator="equal">
      <formula>5</formula>
    </cfRule>
  </conditionalFormatting>
  <conditionalFormatting sqref="K649 K653">
    <cfRule type="cellIs" dxfId="115" priority="107" operator="equal">
      <formula>6</formula>
    </cfRule>
  </conditionalFormatting>
  <conditionalFormatting sqref="K648">
    <cfRule type="cellIs" dxfId="114" priority="105" operator="equal">
      <formula>7</formula>
    </cfRule>
    <cfRule type="cellIs" dxfId="113" priority="106" operator="equal">
      <formula>6</formula>
    </cfRule>
  </conditionalFormatting>
  <conditionalFormatting sqref="E680:E703">
    <cfRule type="cellIs" dxfId="111" priority="103" operator="equal">
      <formula>1</formula>
    </cfRule>
    <cfRule type="cellIs" dxfId="110" priority="104" operator="equal">
      <formula>0</formula>
    </cfRule>
  </conditionalFormatting>
  <conditionalFormatting sqref="E685">
    <cfRule type="cellIs" dxfId="109" priority="102" operator="equal">
      <formula>2</formula>
    </cfRule>
  </conditionalFormatting>
  <conditionalFormatting sqref="E680:E684 E686:E703">
    <cfRule type="cellIs" dxfId="108" priority="101" operator="equal">
      <formula>2</formula>
    </cfRule>
  </conditionalFormatting>
  <conditionalFormatting sqref="E680 E682 E689 E692 E696 E698">
    <cfRule type="cellIs" dxfId="107" priority="100" operator="equal">
      <formula>3</formula>
    </cfRule>
  </conditionalFormatting>
  <conditionalFormatting sqref="E681 E683:E684 E686:E688 E690:E691 E693:E695 E697 E699:E703">
    <cfRule type="cellIs" dxfId="106" priority="99" operator="equal">
      <formula>3</formula>
    </cfRule>
  </conditionalFormatting>
  <conditionalFormatting sqref="E681 E683:E684 E686 E697 E702:E703 E699:E700">
    <cfRule type="cellIs" dxfId="105" priority="98" operator="equal">
      <formula>4</formula>
    </cfRule>
  </conditionalFormatting>
  <conditionalFormatting sqref="E687:E688 E690:E691 E693:E695 E701">
    <cfRule type="cellIs" dxfId="104" priority="97" operator="equal">
      <formula>4</formula>
    </cfRule>
  </conditionalFormatting>
  <conditionalFormatting sqref="E687:E688 E693:E694 E701">
    <cfRule type="cellIs" dxfId="103" priority="96" operator="equal">
      <formula>5</formula>
    </cfRule>
  </conditionalFormatting>
  <conditionalFormatting sqref="E690:E691 E695">
    <cfRule type="cellIs" dxfId="102" priority="95" operator="equal">
      <formula>5</formula>
    </cfRule>
  </conditionalFormatting>
  <conditionalFormatting sqref="E691 E695">
    <cfRule type="cellIs" dxfId="101" priority="94" operator="equal">
      <formula>6</formula>
    </cfRule>
  </conditionalFormatting>
  <conditionalFormatting sqref="E690">
    <cfRule type="cellIs" dxfId="100" priority="92" operator="equal">
      <formula>7</formula>
    </cfRule>
    <cfRule type="cellIs" dxfId="99" priority="93" operator="equal">
      <formula>6</formula>
    </cfRule>
  </conditionalFormatting>
  <conditionalFormatting sqref="K680:K703">
    <cfRule type="cellIs" dxfId="97" priority="90" operator="equal">
      <formula>1</formula>
    </cfRule>
    <cfRule type="cellIs" dxfId="96" priority="91" operator="equal">
      <formula>0</formula>
    </cfRule>
  </conditionalFormatting>
  <conditionalFormatting sqref="K685">
    <cfRule type="cellIs" dxfId="95" priority="89" operator="equal">
      <formula>2</formula>
    </cfRule>
  </conditionalFormatting>
  <conditionalFormatting sqref="K680:K684 K686:K703">
    <cfRule type="cellIs" dxfId="94" priority="88" operator="equal">
      <formula>2</formula>
    </cfRule>
  </conditionalFormatting>
  <conditionalFormatting sqref="K680 K682 K689 K692 K696 K698">
    <cfRule type="cellIs" dxfId="93" priority="87" operator="equal">
      <formula>3</formula>
    </cfRule>
  </conditionalFormatting>
  <conditionalFormatting sqref="K681 K683:K684 K686:K688 K690:K691 K693:K695 K697 K699:K703">
    <cfRule type="cellIs" dxfId="92" priority="86" operator="equal">
      <formula>3</formula>
    </cfRule>
  </conditionalFormatting>
  <conditionalFormatting sqref="K681 K683:K684 K686 K697 K702:K703 K699:K700">
    <cfRule type="cellIs" dxfId="91" priority="85" operator="equal">
      <formula>4</formula>
    </cfRule>
  </conditionalFormatting>
  <conditionalFormatting sqref="K687:K688 K690:K691 K693:K695 K701">
    <cfRule type="cellIs" dxfId="90" priority="84" operator="equal">
      <formula>4</formula>
    </cfRule>
  </conditionalFormatting>
  <conditionalFormatting sqref="K687:K688 K693:K694 K701">
    <cfRule type="cellIs" dxfId="89" priority="83" operator="equal">
      <formula>5</formula>
    </cfRule>
  </conditionalFormatting>
  <conditionalFormatting sqref="K690:K691 K695">
    <cfRule type="cellIs" dxfId="88" priority="82" operator="equal">
      <formula>5</formula>
    </cfRule>
  </conditionalFormatting>
  <conditionalFormatting sqref="K691 K695">
    <cfRule type="cellIs" dxfId="87" priority="81" operator="equal">
      <formula>6</formula>
    </cfRule>
  </conditionalFormatting>
  <conditionalFormatting sqref="K690">
    <cfRule type="cellIs" dxfId="86" priority="79" operator="equal">
      <formula>7</formula>
    </cfRule>
    <cfRule type="cellIs" dxfId="85" priority="80" operator="equal">
      <formula>6</formula>
    </cfRule>
  </conditionalFormatting>
  <conditionalFormatting sqref="E722:E745">
    <cfRule type="cellIs" dxfId="83" priority="77" operator="equal">
      <formula>1</formula>
    </cfRule>
    <cfRule type="cellIs" dxfId="82" priority="78" operator="equal">
      <formula>0</formula>
    </cfRule>
  </conditionalFormatting>
  <conditionalFormatting sqref="E727">
    <cfRule type="cellIs" dxfId="81" priority="76" operator="equal">
      <formula>2</formula>
    </cfRule>
  </conditionalFormatting>
  <conditionalFormatting sqref="E722:E726 E728:E745">
    <cfRule type="cellIs" dxfId="80" priority="75" operator="equal">
      <formula>2</formula>
    </cfRule>
  </conditionalFormatting>
  <conditionalFormatting sqref="E722 E724 E731 E734 E738 E740">
    <cfRule type="cellIs" dxfId="79" priority="74" operator="equal">
      <formula>3</formula>
    </cfRule>
  </conditionalFormatting>
  <conditionalFormatting sqref="E723 E725:E726 E728:E730 E732:E733 E735:E737 E739 E741:E745">
    <cfRule type="cellIs" dxfId="78" priority="73" operator="equal">
      <formula>3</formula>
    </cfRule>
  </conditionalFormatting>
  <conditionalFormatting sqref="E723 E725:E726 E728 E739 E744:E745 E741:E742">
    <cfRule type="cellIs" dxfId="77" priority="72" operator="equal">
      <formula>4</formula>
    </cfRule>
  </conditionalFormatting>
  <conditionalFormatting sqref="E729:E730 E732:E733 E735:E737 E743">
    <cfRule type="cellIs" dxfId="76" priority="71" operator="equal">
      <formula>4</formula>
    </cfRule>
  </conditionalFormatting>
  <conditionalFormatting sqref="E729:E730 E735:E736 E743">
    <cfRule type="cellIs" dxfId="75" priority="70" operator="equal">
      <formula>5</formula>
    </cfRule>
  </conditionalFormatting>
  <conditionalFormatting sqref="E732:E733 E737">
    <cfRule type="cellIs" dxfId="74" priority="69" operator="equal">
      <formula>5</formula>
    </cfRule>
  </conditionalFormatting>
  <conditionalFormatting sqref="E733 E737">
    <cfRule type="cellIs" dxfId="73" priority="68" operator="equal">
      <formula>6</formula>
    </cfRule>
  </conditionalFormatting>
  <conditionalFormatting sqref="E732">
    <cfRule type="cellIs" dxfId="72" priority="66" operator="equal">
      <formula>7</formula>
    </cfRule>
    <cfRule type="cellIs" dxfId="71" priority="67" operator="equal">
      <formula>6</formula>
    </cfRule>
  </conditionalFormatting>
  <conditionalFormatting sqref="K722:K745">
    <cfRule type="cellIs" dxfId="69" priority="64" operator="equal">
      <formula>1</formula>
    </cfRule>
    <cfRule type="cellIs" dxfId="68" priority="65" operator="equal">
      <formula>0</formula>
    </cfRule>
  </conditionalFormatting>
  <conditionalFormatting sqref="K727">
    <cfRule type="cellIs" dxfId="67" priority="63" operator="equal">
      <formula>2</formula>
    </cfRule>
  </conditionalFormatting>
  <conditionalFormatting sqref="K722:K726 K728:K745">
    <cfRule type="cellIs" dxfId="66" priority="62" operator="equal">
      <formula>2</formula>
    </cfRule>
  </conditionalFormatting>
  <conditionalFormatting sqref="K722 K724 K731 K734 K738 K740">
    <cfRule type="cellIs" dxfId="65" priority="61" operator="equal">
      <formula>3</formula>
    </cfRule>
  </conditionalFormatting>
  <conditionalFormatting sqref="K723 K725:K726 K728:K730 K732:K733 K735:K737 K739 K741:K745">
    <cfRule type="cellIs" dxfId="64" priority="60" operator="equal">
      <formula>3</formula>
    </cfRule>
  </conditionalFormatting>
  <conditionalFormatting sqref="K723 K725:K726 K728 K739 K744:K745 K741:K742">
    <cfRule type="cellIs" dxfId="63" priority="59" operator="equal">
      <formula>4</formula>
    </cfRule>
  </conditionalFormatting>
  <conditionalFormatting sqref="K729:K730 K732:K733 K735:K737 K743">
    <cfRule type="cellIs" dxfId="62" priority="58" operator="equal">
      <formula>4</formula>
    </cfRule>
  </conditionalFormatting>
  <conditionalFormatting sqref="K729:K730 K735:K736 K743">
    <cfRule type="cellIs" dxfId="61" priority="57" operator="equal">
      <formula>5</formula>
    </cfRule>
  </conditionalFormatting>
  <conditionalFormatting sqref="K732:K733 K737">
    <cfRule type="cellIs" dxfId="60" priority="56" operator="equal">
      <formula>5</formula>
    </cfRule>
  </conditionalFormatting>
  <conditionalFormatting sqref="K733 K737">
    <cfRule type="cellIs" dxfId="59" priority="55" operator="equal">
      <formula>6</formula>
    </cfRule>
  </conditionalFormatting>
  <conditionalFormatting sqref="K732">
    <cfRule type="cellIs" dxfId="58" priority="53" operator="equal">
      <formula>7</formula>
    </cfRule>
    <cfRule type="cellIs" dxfId="57" priority="54" operator="equal">
      <formula>6</formula>
    </cfRule>
  </conditionalFormatting>
  <conditionalFormatting sqref="E764:E787">
    <cfRule type="cellIs" dxfId="55" priority="51" operator="equal">
      <formula>1</formula>
    </cfRule>
    <cfRule type="cellIs" dxfId="54" priority="52" operator="equal">
      <formula>0</formula>
    </cfRule>
  </conditionalFormatting>
  <conditionalFormatting sqref="E769">
    <cfRule type="cellIs" dxfId="53" priority="50" operator="equal">
      <formula>2</formula>
    </cfRule>
  </conditionalFormatting>
  <conditionalFormatting sqref="E764:E768 E770:E787">
    <cfRule type="cellIs" dxfId="52" priority="49" operator="equal">
      <formula>2</formula>
    </cfRule>
  </conditionalFormatting>
  <conditionalFormatting sqref="E764 E766 E773 E776 E780 E782">
    <cfRule type="cellIs" dxfId="51" priority="48" operator="equal">
      <formula>3</formula>
    </cfRule>
  </conditionalFormatting>
  <conditionalFormatting sqref="E765 E767:E768 E770:E772 E774:E775 E777:E779 E781 E783:E787">
    <cfRule type="cellIs" dxfId="50" priority="47" operator="equal">
      <formula>3</formula>
    </cfRule>
  </conditionalFormatting>
  <conditionalFormatting sqref="E765 E767:E768 E770 E781 E786:E787 E783:E784">
    <cfRule type="cellIs" dxfId="49" priority="46" operator="equal">
      <formula>4</formula>
    </cfRule>
  </conditionalFormatting>
  <conditionalFormatting sqref="E771:E772 E774:E775 E777:E779 E785">
    <cfRule type="cellIs" dxfId="48" priority="45" operator="equal">
      <formula>4</formula>
    </cfRule>
  </conditionalFormatting>
  <conditionalFormatting sqref="E771:E772 E777:E778 E785">
    <cfRule type="cellIs" dxfId="47" priority="44" operator="equal">
      <formula>5</formula>
    </cfRule>
  </conditionalFormatting>
  <conditionalFormatting sqref="E774:E775 E779">
    <cfRule type="cellIs" dxfId="46" priority="43" operator="equal">
      <formula>5</formula>
    </cfRule>
  </conditionalFormatting>
  <conditionalFormatting sqref="E775 E779">
    <cfRule type="cellIs" dxfId="45" priority="42" operator="equal">
      <formula>6</formula>
    </cfRule>
  </conditionalFormatting>
  <conditionalFormatting sqref="E774">
    <cfRule type="cellIs" dxfId="44" priority="40" operator="equal">
      <formula>7</formula>
    </cfRule>
    <cfRule type="cellIs" dxfId="43" priority="41" operator="equal">
      <formula>6</formula>
    </cfRule>
  </conditionalFormatting>
  <conditionalFormatting sqref="K764:K787">
    <cfRule type="cellIs" dxfId="41" priority="38" operator="equal">
      <formula>1</formula>
    </cfRule>
    <cfRule type="cellIs" dxfId="40" priority="39" operator="equal">
      <formula>0</formula>
    </cfRule>
  </conditionalFormatting>
  <conditionalFormatting sqref="K769">
    <cfRule type="cellIs" dxfId="39" priority="37" operator="equal">
      <formula>2</formula>
    </cfRule>
  </conditionalFormatting>
  <conditionalFormatting sqref="K764:K768 K770:K787">
    <cfRule type="cellIs" dxfId="38" priority="36" operator="equal">
      <formula>2</formula>
    </cfRule>
  </conditionalFormatting>
  <conditionalFormatting sqref="K764 K766 K773 K776 K780 K782">
    <cfRule type="cellIs" dxfId="37" priority="35" operator="equal">
      <formula>3</formula>
    </cfRule>
  </conditionalFormatting>
  <conditionalFormatting sqref="K765 K767:K768 K770:K772 K774:K775 K777:K779 K781 K783:K787">
    <cfRule type="cellIs" dxfId="36" priority="34" operator="equal">
      <formula>3</formula>
    </cfRule>
  </conditionalFormatting>
  <conditionalFormatting sqref="K765 K767:K768 K770 K781 K786:K787 K783:K784">
    <cfRule type="cellIs" dxfId="35" priority="33" operator="equal">
      <formula>4</formula>
    </cfRule>
  </conditionalFormatting>
  <conditionalFormatting sqref="K771:K772 K774:K775 K777:K779 K785">
    <cfRule type="cellIs" dxfId="34" priority="32" operator="equal">
      <formula>4</formula>
    </cfRule>
  </conditionalFormatting>
  <conditionalFormatting sqref="K771:K772 K777:K778 K785">
    <cfRule type="cellIs" dxfId="33" priority="31" operator="equal">
      <formula>5</formula>
    </cfRule>
  </conditionalFormatting>
  <conditionalFormatting sqref="K774:K775 K779">
    <cfRule type="cellIs" dxfId="32" priority="30" operator="equal">
      <formula>5</formula>
    </cfRule>
  </conditionalFormatting>
  <conditionalFormatting sqref="K775 K779">
    <cfRule type="cellIs" dxfId="31" priority="29" operator="equal">
      <formula>6</formula>
    </cfRule>
  </conditionalFormatting>
  <conditionalFormatting sqref="K774">
    <cfRule type="cellIs" dxfId="30" priority="27" operator="equal">
      <formula>7</formula>
    </cfRule>
    <cfRule type="cellIs" dxfId="29" priority="28" operator="equal">
      <formula>6</formula>
    </cfRule>
  </conditionalFormatting>
  <conditionalFormatting sqref="E806:E829">
    <cfRule type="cellIs" dxfId="27" priority="25" operator="equal">
      <formula>1</formula>
    </cfRule>
    <cfRule type="cellIs" dxfId="26" priority="26" operator="equal">
      <formula>0</formula>
    </cfRule>
  </conditionalFormatting>
  <conditionalFormatting sqref="E811">
    <cfRule type="cellIs" dxfId="25" priority="24" operator="equal">
      <formula>2</formula>
    </cfRule>
  </conditionalFormatting>
  <conditionalFormatting sqref="E806:E810 E812:E829">
    <cfRule type="cellIs" dxfId="24" priority="23" operator="equal">
      <formula>2</formula>
    </cfRule>
  </conditionalFormatting>
  <conditionalFormatting sqref="E806 E808 E815 E818 E822 E824">
    <cfRule type="cellIs" dxfId="23" priority="22" operator="equal">
      <formula>3</formula>
    </cfRule>
  </conditionalFormatting>
  <conditionalFormatting sqref="E807 E809:E810 E812:E814 E816:E817 E819:E821 E823 E825:E829">
    <cfRule type="cellIs" dxfId="22" priority="21" operator="equal">
      <formula>3</formula>
    </cfRule>
  </conditionalFormatting>
  <conditionalFormatting sqref="E807 E809:E810 E812 E823 E828:E829 E825:E826">
    <cfRule type="cellIs" dxfId="21" priority="20" operator="equal">
      <formula>4</formula>
    </cfRule>
  </conditionalFormatting>
  <conditionalFormatting sqref="E813:E814 E816:E817 E819:E821 E827">
    <cfRule type="cellIs" dxfId="20" priority="19" operator="equal">
      <formula>4</formula>
    </cfRule>
  </conditionalFormatting>
  <conditionalFormatting sqref="E813:E814 E819:E820 E827">
    <cfRule type="cellIs" dxfId="19" priority="18" operator="equal">
      <formula>5</formula>
    </cfRule>
  </conditionalFormatting>
  <conditionalFormatting sqref="E816:E817 E821">
    <cfRule type="cellIs" dxfId="18" priority="17" operator="equal">
      <formula>5</formula>
    </cfRule>
  </conditionalFormatting>
  <conditionalFormatting sqref="E817 E821">
    <cfRule type="cellIs" dxfId="17" priority="16" operator="equal">
      <formula>6</formula>
    </cfRule>
  </conditionalFormatting>
  <conditionalFormatting sqref="E816">
    <cfRule type="cellIs" dxfId="16" priority="14" operator="equal">
      <formula>7</formula>
    </cfRule>
    <cfRule type="cellIs" dxfId="15" priority="15" operator="equal">
      <formula>6</formula>
    </cfRule>
  </conditionalFormatting>
  <conditionalFormatting sqref="K806:K829">
    <cfRule type="cellIs" dxfId="13" priority="12" operator="equal">
      <formula>1</formula>
    </cfRule>
    <cfRule type="cellIs" dxfId="12" priority="13" operator="equal">
      <formula>0</formula>
    </cfRule>
  </conditionalFormatting>
  <conditionalFormatting sqref="K811">
    <cfRule type="cellIs" dxfId="11" priority="11" operator="equal">
      <formula>2</formula>
    </cfRule>
  </conditionalFormatting>
  <conditionalFormatting sqref="K806:K810 K812:K829">
    <cfRule type="cellIs" dxfId="10" priority="10" operator="equal">
      <formula>2</formula>
    </cfRule>
  </conditionalFormatting>
  <conditionalFormatting sqref="K806 K808 K815 K818 K822 K824">
    <cfRule type="cellIs" dxfId="9" priority="9" operator="equal">
      <formula>3</formula>
    </cfRule>
  </conditionalFormatting>
  <conditionalFormatting sqref="K807 K809:K810 K812:K814 K816:K817 K819:K821 K823 K825:K829">
    <cfRule type="cellIs" dxfId="8" priority="8" operator="equal">
      <formula>3</formula>
    </cfRule>
  </conditionalFormatting>
  <conditionalFormatting sqref="K807 K809:K810 K812 K823 K828:K829 K825:K826">
    <cfRule type="cellIs" dxfId="7" priority="7" operator="equal">
      <formula>4</formula>
    </cfRule>
  </conditionalFormatting>
  <conditionalFormatting sqref="K813:K814 K816:K817 K819:K821 K827">
    <cfRule type="cellIs" dxfId="6" priority="6" operator="equal">
      <formula>4</formula>
    </cfRule>
  </conditionalFormatting>
  <conditionalFormatting sqref="K813:K814 K819:K820 K827">
    <cfRule type="cellIs" dxfId="5" priority="5" operator="equal">
      <formula>5</formula>
    </cfRule>
  </conditionalFormatting>
  <conditionalFormatting sqref="K816:K817 K821">
    <cfRule type="cellIs" dxfId="4" priority="4" operator="equal">
      <formula>5</formula>
    </cfRule>
  </conditionalFormatting>
  <conditionalFormatting sqref="K817 K821">
    <cfRule type="cellIs" dxfId="3" priority="3" operator="equal">
      <formula>6</formula>
    </cfRule>
  </conditionalFormatting>
  <conditionalFormatting sqref="K816">
    <cfRule type="cellIs" dxfId="2" priority="1" operator="equal">
      <formula>7</formula>
    </cfRule>
    <cfRule type="cellIs" dxfId="1" priority="2" operator="equal">
      <formula>6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topLeftCell="B1"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17</v>
      </c>
      <c r="D2" s="10" t="s">
        <v>5</v>
      </c>
    </row>
    <row r="3" spans="3:4" x14ac:dyDescent="0.35">
      <c r="C3" s="1">
        <v>0</v>
      </c>
      <c r="D3" s="1" t="s">
        <v>59</v>
      </c>
    </row>
    <row r="4" spans="3:4" x14ac:dyDescent="0.35">
      <c r="C4" s="1">
        <v>12</v>
      </c>
      <c r="D4" s="1">
        <v>3</v>
      </c>
    </row>
    <row r="5" spans="3:4" x14ac:dyDescent="0.35">
      <c r="C5" s="1">
        <v>18</v>
      </c>
      <c r="D5" s="1">
        <v>4</v>
      </c>
    </row>
    <row r="6" spans="3:4" x14ac:dyDescent="0.35">
      <c r="C6" s="1">
        <v>29</v>
      </c>
      <c r="D6" s="1">
        <v>5</v>
      </c>
    </row>
    <row r="7" spans="3:4" x14ac:dyDescent="0.35">
      <c r="C7" s="1">
        <v>41</v>
      </c>
      <c r="D7" s="1">
        <v>6</v>
      </c>
    </row>
    <row r="8" spans="3:4" x14ac:dyDescent="0.35">
      <c r="C8" s="1">
        <v>52</v>
      </c>
      <c r="D8" s="1">
        <v>7</v>
      </c>
    </row>
    <row r="9" spans="3:4" x14ac:dyDescent="0.35">
      <c r="C9" s="1">
        <v>67</v>
      </c>
      <c r="D9" s="1">
        <v>8</v>
      </c>
    </row>
    <row r="10" spans="3:4" x14ac:dyDescent="0.35">
      <c r="C10" s="1">
        <v>82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2024-01-24T10:40:31Z</cp:lastPrinted>
  <dcterms:created xsi:type="dcterms:W3CDTF">2023-12-20T08:46:37Z</dcterms:created>
  <dcterms:modified xsi:type="dcterms:W3CDTF">2024-01-24T10:40:42Z</dcterms:modified>
</cp:coreProperties>
</file>